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1275" windowWidth="12120" windowHeight="4965" tabRatio="524" activeTab="0"/>
  </bookViews>
  <sheets>
    <sheet name="MMWL" sheetId="1" r:id="rId1"/>
  </sheets>
  <externalReferences>
    <externalReference r:id="rId4"/>
    <externalReference r:id="rId5"/>
    <externalReference r:id="rId6"/>
    <externalReference r:id="rId7"/>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<sst xmlns="http://schemas.openxmlformats.org/spreadsheetml/2006/main" count="90" uniqueCount="88">
  <si>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</si>
  <si>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</si>
  <si>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</si>
  <si>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</si>
  <si>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</si>
  <si>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</si>
  <si>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</si>
  <si>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</si>
  <si>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</si>
  <si>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</si>
  <si>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</si>
  <si>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</si>
  <si>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</si>
  <si>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</si>
  <si>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</si>
  <si>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</si>
  <si>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</si>
  <si>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</si>
  <si>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</si>
  <si>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</si>
  <si>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</si>
  <si>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</si>
  <si>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</si>
  <si>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</si>
  <si>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</si>
  <si>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</si>
  <si>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</si>
  <si>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</si>
  <si>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</si>
  <si>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</si>
  <si>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</si>
  <si>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</si>
  <si>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</si>
  <si>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</si>
  <si>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</si>
  <si>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</si>
  <si>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</si>
  <si>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</si>
  <si>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</si>
  <si>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</si>
  <si>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</si>
  <si>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</si>
  <si>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</si>
  <si>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</si>
  <si>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</si>
  <si>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</si>
  <si>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</si>
  <si>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</si>
  <si>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</si>
  <si>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</si>
  <si>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</si>
  <si>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</si>
  <si>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</si>
  <si>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</si>
  <si>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</si>
  <si>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</si>
  <si>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</si>
  <si>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</si>
  <si>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</si>
  <si>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</si>
  <si>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</si>
  <si>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</si>
  <si>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</si>
  <si>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</si>
  <si>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</si>
  <si>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</si>
  <si>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</si>
  <si>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</si>
  <si>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</si>
  <si>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</si>
  <si>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</si>
  <si>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</si>
  <si>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</si>
  <si>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</si>
  <si>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</si>
  <si>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</si>
  <si>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</si>
  <si>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</si>
  <si>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</si>
  <si>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</si>
  <si>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</si>
  <si>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</si>
  <si>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</si>
  <si>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</si>
  <si>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</si>
  <si>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COE</t>
  </si>
  <si>
    <t xml:space="preserve"> </t>
  </si>
  <si>
    <t xml:space="preserve">As of: 
Jan 24, 2009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</si>
</sst>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409]d\-mmm\-yy;@"/>
    <numFmt numFmtId="174" formatCode="0.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sz val="9"/>
      <name val="Arial"/>
      <family val="2"/>
    </font>
  </fonts>
  <fills count="2">
    <fill>
      <patternFill/>
    </fill>
    <fill>
      <patternFill patternType="gray125"/>
    </fill>
  </fills>
  <borders count="30">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style="medium"/>
    </border>
    <border>
      <left>
        <color indexed="63"/>
      </left>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ash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dotted"/>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medium"/>
    </border>
    <border>
      <left style="thin"/>
      <right>
        <color indexed="63"/>
      </right>
      <top style="thin"/>
      <bottom style="medium"/>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1" fillId="0" borderId="9"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10" xfId="15" applyNumberFormat="1" applyFont="1" applyFill="1" applyBorder="1" applyAlignment="1">
      <alignment/>
    </xf>
    <xf numFmtId="3" fontId="3" fillId="0" borderId="9" xfId="15" applyNumberFormat="1" applyFont="1" applyFill="1" applyBorder="1" applyAlignment="1">
      <alignment/>
    </xf>
    <xf numFmtId="4" fontId="4" fillId="0" borderId="9"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4" fontId="3" fillId="0" borderId="9" xfId="0" applyNumberFormat="1" applyFont="1" applyFill="1" applyBorder="1" applyAlignment="1">
      <alignment horizontal="left"/>
    </xf>
    <xf numFmtId="10" fontId="3" fillId="0" borderId="9" xfId="0" applyNumberFormat="1" applyFont="1" applyFill="1" applyBorder="1" applyAlignment="1">
      <alignment horizontal="left"/>
    </xf>
    <xf numFmtId="4" fontId="2" fillId="0" borderId="10" xfId="0" applyNumberFormat="1" applyFont="1" applyFill="1" applyBorder="1" applyAlignment="1">
      <alignment vertical="center" wrapText="1"/>
    </xf>
    <xf numFmtId="37" fontId="1" fillId="0" borderId="11" xfId="15" applyNumberFormat="1" applyFont="1" applyFill="1" applyBorder="1" applyAlignment="1">
      <alignment/>
    </xf>
    <xf numFmtId="37" fontId="1" fillId="0" borderId="10" xfId="15" applyNumberFormat="1" applyFont="1" applyFill="1" applyBorder="1" applyAlignment="1">
      <alignment horizontal="centerContinuous"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2" xfId="0" applyNumberFormat="1" applyFont="1" applyFill="1" applyBorder="1" applyAlignment="1">
      <alignment/>
    </xf>
    <xf numFmtId="165" fontId="3" fillId="0" borderId="13" xfId="0" applyNumberFormat="1" applyFont="1" applyFill="1" applyBorder="1" applyAlignment="1">
      <alignment/>
    </xf>
    <xf numFmtId="3" fontId="3" fillId="0" borderId="8" xfId="0" applyNumberFormat="1" applyFont="1" applyFill="1" applyBorder="1" applyAlignment="1">
      <alignment/>
    </xf>
    <xf numFmtId="15" fontId="3" fillId="0" borderId="8" xfId="0" applyNumberFormat="1" applyFont="1" applyFill="1" applyBorder="1" applyAlignment="1">
      <alignment/>
    </xf>
    <xf numFmtId="3" fontId="3" fillId="0" borderId="0" xfId="0" applyNumberFormat="1" applyFont="1" applyFill="1" applyAlignment="1">
      <alignment/>
    </xf>
    <xf numFmtId="165" fontId="3" fillId="0" borderId="14" xfId="0" applyNumberFormat="1" applyFont="1" applyFill="1" applyBorder="1" applyAlignment="1">
      <alignment/>
    </xf>
    <xf numFmtId="3" fontId="3" fillId="0" borderId="0" xfId="15" applyNumberFormat="1" applyFont="1" applyFill="1" applyBorder="1" applyAlignment="1">
      <alignment/>
    </xf>
    <xf numFmtId="37" fontId="3" fillId="0" borderId="9" xfId="15" applyNumberFormat="1" applyFont="1" applyFill="1" applyBorder="1" applyAlignment="1">
      <alignment/>
    </xf>
    <xf numFmtId="3" fontId="3" fillId="0" borderId="2" xfId="0" applyNumberFormat="1" applyFont="1" applyFill="1" applyBorder="1" applyAlignment="1">
      <alignment/>
    </xf>
    <xf numFmtId="15" fontId="3" fillId="0" borderId="9"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15" xfId="0" applyNumberFormat="1" applyFont="1" applyFill="1" applyBorder="1" applyAlignment="1">
      <alignment/>
    </xf>
    <xf numFmtId="165" fontId="3" fillId="0" borderId="9"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Alignment="1">
      <alignment/>
    </xf>
    <xf numFmtId="10" fontId="3" fillId="0" borderId="13" xfId="0" applyNumberFormat="1" applyFont="1" applyFill="1" applyBorder="1" applyAlignment="1">
      <alignment/>
    </xf>
    <xf numFmtId="10" fontId="3" fillId="0" borderId="12" xfId="0" applyNumberFormat="1" applyFont="1" applyFill="1" applyBorder="1" applyAlignment="1">
      <alignment/>
    </xf>
    <xf numFmtId="3" fontId="3" fillId="0" borderId="16" xfId="0" applyNumberFormat="1" applyFont="1" applyFill="1" applyBorder="1" applyAlignment="1">
      <alignment/>
    </xf>
    <xf numFmtId="37" fontId="3" fillId="0" borderId="12"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7" xfId="0" applyNumberFormat="1" applyFont="1" applyFill="1" applyBorder="1" applyAlignment="1">
      <alignment/>
    </xf>
    <xf numFmtId="37" fontId="1" fillId="0" borderId="9" xfId="15" applyNumberFormat="1" applyFont="1" applyFill="1" applyBorder="1" applyAlignment="1">
      <alignment horizontal="right"/>
    </xf>
    <xf numFmtId="15" fontId="1" fillId="0" borderId="9" xfId="0" applyNumberFormat="1" applyFont="1" applyFill="1" applyBorder="1" applyAlignment="1">
      <alignment/>
    </xf>
    <xf numFmtId="3" fontId="1" fillId="0" borderId="12" xfId="0" applyNumberFormat="1" applyFont="1" applyFill="1" applyBorder="1" applyAlignment="1">
      <alignment/>
    </xf>
    <xf numFmtId="15" fontId="1" fillId="0" borderId="8" xfId="0" applyNumberFormat="1" applyFont="1" applyFill="1" applyBorder="1" applyAlignment="1">
      <alignment/>
    </xf>
    <xf numFmtId="3" fontId="1" fillId="0" borderId="9" xfId="0" applyNumberFormat="1" applyFont="1" applyFill="1" applyBorder="1" applyAlignment="1">
      <alignment/>
    </xf>
    <xf numFmtId="165" fontId="1" fillId="0" borderId="4" xfId="21" applyNumberFormat="1" applyFont="1" applyFill="1" applyBorder="1" applyAlignment="1">
      <alignment/>
    </xf>
    <xf numFmtId="3" fontId="1" fillId="0" borderId="18"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19" xfId="0" applyNumberFormat="1" applyFont="1" applyFill="1" applyBorder="1" applyAlignment="1">
      <alignment/>
    </xf>
    <xf numFmtId="37" fontId="1" fillId="0" borderId="2" xfId="15" applyNumberFormat="1" applyFont="1" applyFill="1" applyBorder="1" applyAlignment="1">
      <alignment horizontal="right"/>
    </xf>
    <xf numFmtId="37" fontId="3" fillId="0" borderId="1" xfId="15" applyNumberFormat="1" applyFont="1" applyFill="1" applyBorder="1" applyAlignment="1">
      <alignment/>
    </xf>
    <xf numFmtId="15" fontId="3" fillId="0" borderId="9" xfId="0" applyNumberFormat="1" applyFont="1" applyFill="1" applyBorder="1" applyAlignment="1">
      <alignment horizontal="center"/>
    </xf>
    <xf numFmtId="37" fontId="1" fillId="0" borderId="3" xfId="15" applyNumberFormat="1" applyFont="1" applyFill="1" applyBorder="1" applyAlignment="1">
      <alignment/>
    </xf>
    <xf numFmtId="3" fontId="1" fillId="0" borderId="20" xfId="0" applyNumberFormat="1" applyFont="1" applyFill="1" applyBorder="1" applyAlignment="1">
      <alignment/>
    </xf>
    <xf numFmtId="3" fontId="1" fillId="0" borderId="10" xfId="0" applyNumberFormat="1" applyFont="1" applyFill="1" applyBorder="1" applyAlignment="1">
      <alignment/>
    </xf>
    <xf numFmtId="15" fontId="1" fillId="0" borderId="21" xfId="0" applyNumberFormat="1" applyFont="1" applyFill="1" applyBorder="1" applyAlignment="1">
      <alignment/>
    </xf>
    <xf numFmtId="37" fontId="1" fillId="0" borderId="10" xfId="15" applyNumberFormat="1" applyFont="1" applyFill="1" applyBorder="1" applyAlignment="1">
      <alignment horizontal="right"/>
    </xf>
    <xf numFmtId="15" fontId="1" fillId="0" borderId="3" xfId="0" applyNumberFormat="1" applyFont="1" applyFill="1" applyBorder="1" applyAlignment="1">
      <alignment/>
    </xf>
    <xf numFmtId="3" fontId="1" fillId="0" borderId="22" xfId="0" applyNumberFormat="1" applyFont="1" applyFill="1" applyBorder="1" applyAlignment="1">
      <alignment/>
    </xf>
    <xf numFmtId="37" fontId="1" fillId="0" borderId="23" xfId="15" applyNumberFormat="1" applyFont="1" applyFill="1" applyBorder="1" applyAlignment="1">
      <alignment/>
    </xf>
    <xf numFmtId="3" fontId="1" fillId="0" borderId="11" xfId="0" applyNumberFormat="1" applyFont="1" applyFill="1" applyBorder="1" applyAlignment="1">
      <alignment/>
    </xf>
    <xf numFmtId="15" fontId="1" fillId="0" borderId="23" xfId="0" applyNumberFormat="1" applyFont="1" applyFill="1" applyBorder="1" applyAlignment="1">
      <alignment/>
    </xf>
    <xf numFmtId="10" fontId="1" fillId="0" borderId="0" xfId="0" applyNumberFormat="1" applyFont="1" applyFill="1" applyBorder="1" applyAlignment="1">
      <alignment/>
    </xf>
    <xf numFmtId="3" fontId="3" fillId="0" borderId="10" xfId="0" applyNumberFormat="1" applyFont="1" applyFill="1" applyBorder="1" applyAlignment="1">
      <alignment/>
    </xf>
    <xf numFmtId="3" fontId="3" fillId="0" borderId="0" xfId="0" applyNumberFormat="1" applyFont="1" applyFill="1" applyBorder="1" applyAlignment="1">
      <alignment/>
    </xf>
    <xf numFmtId="9" fontId="3" fillId="0" borderId="2"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1" fontId="1" fillId="0" borderId="10" xfId="0" applyNumberFormat="1" applyFont="1" applyFill="1" applyBorder="1" applyAlignment="1">
      <alignment/>
    </xf>
    <xf numFmtId="1" fontId="1" fillId="0" borderId="11" xfId="0" applyNumberFormat="1" applyFont="1" applyFill="1" applyBorder="1" applyAlignment="1">
      <alignment/>
    </xf>
    <xf numFmtId="165" fontId="1" fillId="0" borderId="21" xfId="21" applyNumberFormat="1" applyFont="1" applyFill="1" applyBorder="1" applyAlignment="1">
      <alignment/>
    </xf>
    <xf numFmtId="3" fontId="3" fillId="0" borderId="20" xfId="0" applyNumberFormat="1" applyFont="1" applyFill="1" applyBorder="1" applyAlignment="1">
      <alignment/>
    </xf>
    <xf numFmtId="165" fontId="3" fillId="0" borderId="24" xfId="0" applyNumberFormat="1" applyFont="1" applyFill="1" applyBorder="1" applyAlignment="1">
      <alignment/>
    </xf>
    <xf numFmtId="41" fontId="3" fillId="0" borderId="10" xfId="15" applyNumberFormat="1" applyFont="1" applyFill="1" applyBorder="1" applyAlignment="1">
      <alignment/>
    </xf>
    <xf numFmtId="4" fontId="2" fillId="0" borderId="9" xfId="0" applyNumberFormat="1" applyFont="1" applyFill="1" applyBorder="1" applyAlignment="1">
      <alignment vertical="center" wrapText="1"/>
    </xf>
    <xf numFmtId="37" fontId="1" fillId="0" borderId="8" xfId="15" applyNumberFormat="1" applyFont="1" applyFill="1" applyBorder="1" applyAlignment="1">
      <alignment/>
    </xf>
    <xf numFmtId="37" fontId="1" fillId="0" borderId="25" xfId="15" applyNumberFormat="1" applyFont="1" applyFill="1" applyBorder="1" applyAlignment="1">
      <alignment horizontal="right"/>
    </xf>
    <xf numFmtId="165" fontId="1" fillId="0" borderId="10" xfId="21" applyNumberFormat="1" applyFont="1" applyFill="1" applyBorder="1" applyAlignment="1">
      <alignment/>
    </xf>
    <xf numFmtId="165" fontId="1" fillId="0" borderId="11" xfId="21" applyNumberFormat="1" applyFont="1" applyFill="1" applyBorder="1" applyAlignment="1">
      <alignment/>
    </xf>
    <xf numFmtId="3" fontId="1" fillId="0" borderId="26" xfId="0" applyNumberFormat="1" applyFont="1" applyFill="1" applyBorder="1" applyAlignment="1">
      <alignment/>
    </xf>
    <xf numFmtId="37" fontId="1" fillId="0" borderId="27" xfId="15" applyNumberFormat="1" applyFont="1" applyFill="1" applyBorder="1" applyAlignment="1">
      <alignment/>
    </xf>
    <xf numFmtId="165" fontId="3" fillId="0" borderId="0" xfId="0" applyNumberFormat="1" applyFont="1" applyFill="1" applyBorder="1" applyAlignment="1">
      <alignment/>
    </xf>
    <xf numFmtId="3" fontId="1" fillId="0" borderId="5" xfId="0" applyNumberFormat="1" applyFont="1" applyFill="1" applyBorder="1" applyAlignment="1">
      <alignment/>
    </xf>
    <xf numFmtId="3" fontId="1" fillId="0" borderId="28" xfId="0" applyNumberFormat="1" applyFont="1" applyFill="1" applyBorder="1" applyAlignment="1">
      <alignment/>
    </xf>
    <xf numFmtId="165" fontId="3" fillId="0" borderId="12" xfId="0" applyNumberFormat="1" applyFont="1" applyFill="1" applyBorder="1" applyAlignment="1">
      <alignment/>
    </xf>
    <xf numFmtId="165" fontId="1" fillId="0" borderId="23" xfId="21" applyNumberFormat="1" applyFont="1" applyFill="1" applyBorder="1" applyAlignment="1">
      <alignment/>
    </xf>
    <xf numFmtId="3" fontId="1" fillId="0" borderId="2" xfId="0" applyNumberFormat="1" applyFont="1" applyFill="1" applyBorder="1" applyAlignment="1">
      <alignment horizontal="right"/>
    </xf>
    <xf numFmtId="37" fontId="1" fillId="0" borderId="2" xfId="0" applyNumberFormat="1" applyFont="1" applyFill="1" applyBorder="1" applyAlignment="1">
      <alignment horizontal="right"/>
    </xf>
    <xf numFmtId="37" fontId="1" fillId="0" borderId="19" xfId="15" applyNumberFormat="1" applyFont="1" applyFill="1" applyBorder="1" applyAlignment="1">
      <alignment/>
    </xf>
    <xf numFmtId="37" fontId="1" fillId="0" borderId="26" xfId="15" applyNumberFormat="1" applyFont="1" applyFill="1" applyBorder="1" applyAlignment="1">
      <alignment horizontal="right"/>
    </xf>
    <xf numFmtId="37" fontId="1" fillId="0" borderId="0" xfId="15" applyNumberFormat="1" applyFont="1" applyFill="1" applyBorder="1" applyAlignment="1">
      <alignment horizontal="right"/>
    </xf>
    <xf numFmtId="10" fontId="1" fillId="0" borderId="4" xfId="0" applyNumberFormat="1" applyFont="1" applyFill="1" applyBorder="1" applyAlignment="1">
      <alignment horizontal="center" vertical="center" wrapText="1"/>
    </xf>
    <xf numFmtId="165" fontId="3" fillId="0" borderId="20" xfId="0" applyNumberFormat="1"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37" fontId="1" fillId="0" borderId="0" xfId="0" applyNumberFormat="1" applyFont="1" applyFill="1" applyBorder="1" applyAlignment="1">
      <alignment horizontal="right"/>
    </xf>
    <xf numFmtId="4" fontId="1" fillId="0" borderId="4" xfId="0" applyNumberFormat="1" applyFont="1" applyFill="1" applyBorder="1" applyAlignment="1">
      <alignment horizontal="center" vertical="center" wrapText="1"/>
    </xf>
    <xf numFmtId="3" fontId="3" fillId="0" borderId="18" xfId="0" applyNumberFormat="1" applyFont="1" applyFill="1" applyBorder="1" applyAlignment="1">
      <alignment/>
    </xf>
    <xf numFmtId="37" fontId="3" fillId="0" borderId="0" xfId="15" applyNumberFormat="1" applyFont="1" applyFill="1" applyBorder="1" applyAlignment="1">
      <alignment/>
    </xf>
    <xf numFmtId="3" fontId="3" fillId="0" borderId="9" xfId="0" applyNumberFormat="1" applyFont="1" applyFill="1" applyBorder="1" applyAlignment="1">
      <alignment/>
    </xf>
    <xf numFmtId="3" fontId="3" fillId="0" borderId="7" xfId="0" applyNumberFormat="1" applyFont="1" applyFill="1" applyBorder="1" applyAlignment="1">
      <alignment/>
    </xf>
    <xf numFmtId="10" fontId="1" fillId="0" borderId="29" xfId="0" applyNumberFormat="1" applyFont="1" applyFill="1" applyBorder="1" applyAlignment="1">
      <alignment horizontal="center" vertical="center" wrapText="1"/>
    </xf>
    <xf numFmtId="4" fontId="1" fillId="0" borderId="4" xfId="0" applyNumberFormat="1" applyFont="1" applyFill="1" applyBorder="1" applyAlignment="1" quotePrefix="1">
      <alignment horizontal="center" vertical="center" wrapText="1"/>
    </xf>
    <xf numFmtId="37" fontId="1" fillId="0" borderId="7" xfId="15" applyNumberFormat="1" applyFont="1" applyFill="1" applyBorder="1" applyAlignment="1">
      <alignment horizontal="center" vertical="center" wrapText="1"/>
    </xf>
    <xf numFmtId="37" fontId="1" fillId="0" borderId="3" xfId="15"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4" fontId="8" fillId="0" borderId="3" xfId="0" applyNumberFormat="1"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9%20Appeals%20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OR%20Pending%20Workload\NonRating%20Workload%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 val=".CSV)EXPORT(1)"/>
    </sheetNames>
    <sheetDataSet>
      <sheetData sheetId="0">
        <row r="7">
          <cell r="B7">
            <v>6781</v>
          </cell>
          <cell r="C7">
            <v>2024</v>
          </cell>
          <cell r="F7">
            <v>10060</v>
          </cell>
          <cell r="G7">
            <v>3125</v>
          </cell>
          <cell r="J7">
            <v>6</v>
          </cell>
        </row>
        <row r="8">
          <cell r="B8">
            <v>3687</v>
          </cell>
          <cell r="C8">
            <v>601</v>
          </cell>
          <cell r="F8">
            <v>4987</v>
          </cell>
          <cell r="G8">
            <v>884</v>
          </cell>
          <cell r="J8">
            <v>1</v>
          </cell>
        </row>
        <row r="9">
          <cell r="B9">
            <v>4908</v>
          </cell>
          <cell r="C9">
            <v>1052</v>
          </cell>
          <cell r="F9">
            <v>6479</v>
          </cell>
          <cell r="G9">
            <v>1306</v>
          </cell>
          <cell r="H9">
            <v>1</v>
          </cell>
        </row>
        <row r="10">
          <cell r="B10">
            <v>10508</v>
          </cell>
          <cell r="C10">
            <v>2772</v>
          </cell>
          <cell r="F10">
            <v>12990</v>
          </cell>
          <cell r="G10">
            <v>3151</v>
          </cell>
          <cell r="H10">
            <v>1</v>
          </cell>
        </row>
        <row r="11">
          <cell r="B11">
            <v>10541</v>
          </cell>
          <cell r="C11">
            <v>3378</v>
          </cell>
          <cell r="F11">
            <v>15116</v>
          </cell>
          <cell r="G11">
            <v>4765</v>
          </cell>
          <cell r="J11">
            <v>1</v>
          </cell>
        </row>
        <row r="12">
          <cell r="B12">
            <v>1628</v>
          </cell>
          <cell r="C12">
            <v>208</v>
          </cell>
          <cell r="F12">
            <v>2737</v>
          </cell>
          <cell r="G12">
            <v>448</v>
          </cell>
        </row>
        <row r="13">
          <cell r="B13">
            <v>8489</v>
          </cell>
          <cell r="C13">
            <v>2031</v>
          </cell>
          <cell r="F13">
            <v>12379</v>
          </cell>
          <cell r="G13">
            <v>3096</v>
          </cell>
          <cell r="H13">
            <v>1</v>
          </cell>
        </row>
        <row r="14">
          <cell r="B14">
            <v>1262</v>
          </cell>
          <cell r="C14">
            <v>243</v>
          </cell>
          <cell r="F14">
            <v>1795</v>
          </cell>
          <cell r="G14">
            <v>301</v>
          </cell>
        </row>
        <row r="15">
          <cell r="B15">
            <v>7672</v>
          </cell>
          <cell r="C15">
            <v>2740</v>
          </cell>
          <cell r="F15">
            <v>12449</v>
          </cell>
          <cell r="G15">
            <v>3948</v>
          </cell>
          <cell r="H15">
            <v>1</v>
          </cell>
          <cell r="J15">
            <v>5</v>
          </cell>
        </row>
        <row r="16">
          <cell r="B16">
            <v>2806</v>
          </cell>
          <cell r="C16">
            <v>622</v>
          </cell>
          <cell r="F16">
            <v>4178</v>
          </cell>
          <cell r="G16">
            <v>1047</v>
          </cell>
        </row>
        <row r="17">
          <cell r="B17">
            <v>13562</v>
          </cell>
          <cell r="C17">
            <v>1482</v>
          </cell>
          <cell r="F17">
            <v>53730</v>
          </cell>
          <cell r="G17">
            <v>4659</v>
          </cell>
          <cell r="H17">
            <v>7602</v>
          </cell>
          <cell r="J17">
            <v>3</v>
          </cell>
        </row>
        <row r="18">
          <cell r="B18">
            <v>4724</v>
          </cell>
          <cell r="C18">
            <v>1473</v>
          </cell>
          <cell r="F18">
            <v>6908</v>
          </cell>
          <cell r="G18">
            <v>1831</v>
          </cell>
        </row>
        <row r="19">
          <cell r="B19">
            <v>1355</v>
          </cell>
          <cell r="C19">
            <v>103</v>
          </cell>
          <cell r="F19">
            <v>1727</v>
          </cell>
          <cell r="G19">
            <v>153</v>
          </cell>
          <cell r="J19">
            <v>1</v>
          </cell>
        </row>
        <row r="20">
          <cell r="B20">
            <v>2309</v>
          </cell>
          <cell r="C20">
            <v>420</v>
          </cell>
          <cell r="F20">
            <v>3295</v>
          </cell>
          <cell r="G20">
            <v>471</v>
          </cell>
        </row>
        <row r="21">
          <cell r="B21">
            <v>679</v>
          </cell>
          <cell r="C21">
            <v>179</v>
          </cell>
          <cell r="F21">
            <v>781</v>
          </cell>
          <cell r="G21">
            <v>182</v>
          </cell>
        </row>
        <row r="22">
          <cell r="B22">
            <v>652</v>
          </cell>
          <cell r="C22">
            <v>56</v>
          </cell>
          <cell r="F22">
            <v>900</v>
          </cell>
          <cell r="G22">
            <v>75</v>
          </cell>
          <cell r="J22">
            <v>1</v>
          </cell>
        </row>
        <row r="23">
          <cell r="B23">
            <v>17922</v>
          </cell>
          <cell r="C23">
            <v>5399</v>
          </cell>
          <cell r="F23">
            <v>28622</v>
          </cell>
          <cell r="G23">
            <v>10026</v>
          </cell>
          <cell r="H23">
            <v>2</v>
          </cell>
          <cell r="J23">
            <v>1</v>
          </cell>
        </row>
        <row r="24">
          <cell r="B24">
            <v>7397</v>
          </cell>
          <cell r="C24">
            <v>1079</v>
          </cell>
          <cell r="F24">
            <v>10241</v>
          </cell>
          <cell r="G24">
            <v>1547</v>
          </cell>
          <cell r="J24">
            <v>5</v>
          </cell>
        </row>
        <row r="25">
          <cell r="B25">
            <v>2392</v>
          </cell>
          <cell r="C25">
            <v>333</v>
          </cell>
          <cell r="F25">
            <v>4058</v>
          </cell>
          <cell r="G25">
            <v>715</v>
          </cell>
        </row>
        <row r="26">
          <cell r="B26">
            <v>4577</v>
          </cell>
          <cell r="C26">
            <v>1445</v>
          </cell>
          <cell r="F26">
            <v>7380</v>
          </cell>
          <cell r="G26">
            <v>2087</v>
          </cell>
          <cell r="J26">
            <v>1</v>
          </cell>
        </row>
        <row r="27">
          <cell r="B27">
            <v>5395</v>
          </cell>
          <cell r="C27">
            <v>1042</v>
          </cell>
          <cell r="F27">
            <v>7488</v>
          </cell>
          <cell r="G27">
            <v>1368</v>
          </cell>
          <cell r="H27">
            <v>2</v>
          </cell>
        </row>
        <row r="28">
          <cell r="B28">
            <v>11310</v>
          </cell>
          <cell r="C28">
            <v>3475</v>
          </cell>
          <cell r="F28">
            <v>18793</v>
          </cell>
          <cell r="G28">
            <v>6175</v>
          </cell>
          <cell r="J28">
            <v>1</v>
          </cell>
        </row>
        <row r="29">
          <cell r="B29">
            <v>8742</v>
          </cell>
          <cell r="C29">
            <v>1863</v>
          </cell>
          <cell r="F29">
            <v>10947</v>
          </cell>
          <cell r="G29">
            <v>2137</v>
          </cell>
        </row>
        <row r="30">
          <cell r="B30">
            <v>14263</v>
          </cell>
          <cell r="C30">
            <v>3740</v>
          </cell>
          <cell r="F30">
            <v>16989</v>
          </cell>
          <cell r="G30">
            <v>3902</v>
          </cell>
          <cell r="J30">
            <v>29</v>
          </cell>
        </row>
        <row r="31">
          <cell r="B31">
            <v>2791</v>
          </cell>
          <cell r="C31">
            <v>694</v>
          </cell>
          <cell r="F31">
            <v>4468</v>
          </cell>
          <cell r="G31">
            <v>906</v>
          </cell>
        </row>
        <row r="32">
          <cell r="B32">
            <v>24793</v>
          </cell>
          <cell r="C32">
            <v>5386</v>
          </cell>
          <cell r="F32">
            <v>38417</v>
          </cell>
          <cell r="G32">
            <v>9619</v>
          </cell>
          <cell r="H32">
            <v>5</v>
          </cell>
          <cell r="J32">
            <v>210</v>
          </cell>
        </row>
        <row r="33">
          <cell r="B33">
            <v>41</v>
          </cell>
          <cell r="C33">
            <v>38</v>
          </cell>
          <cell r="F33">
            <v>288</v>
          </cell>
          <cell r="G33">
            <v>100</v>
          </cell>
        </row>
        <row r="34">
          <cell r="B34">
            <v>20676</v>
          </cell>
          <cell r="C34">
            <v>4401</v>
          </cell>
          <cell r="F34">
            <v>28644</v>
          </cell>
          <cell r="G34">
            <v>5826</v>
          </cell>
        </row>
        <row r="35">
          <cell r="B35">
            <v>8662</v>
          </cell>
          <cell r="C35">
            <v>2065</v>
          </cell>
          <cell r="F35">
            <v>13598</v>
          </cell>
          <cell r="G35">
            <v>3899</v>
          </cell>
        </row>
        <row r="36">
          <cell r="B36">
            <v>3696</v>
          </cell>
          <cell r="C36">
            <v>793</v>
          </cell>
          <cell r="F36">
            <v>5345</v>
          </cell>
          <cell r="G36">
            <v>1422</v>
          </cell>
          <cell r="H36">
            <v>2</v>
          </cell>
        </row>
        <row r="37">
          <cell r="B37">
            <v>1425</v>
          </cell>
          <cell r="C37">
            <v>203</v>
          </cell>
          <cell r="F37">
            <v>1689</v>
          </cell>
          <cell r="G37">
            <v>219</v>
          </cell>
        </row>
        <row r="38">
          <cell r="B38">
            <v>16445</v>
          </cell>
          <cell r="C38">
            <v>4219</v>
          </cell>
          <cell r="F38">
            <v>21791</v>
          </cell>
          <cell r="G38">
            <v>5208</v>
          </cell>
          <cell r="H38">
            <v>1</v>
          </cell>
          <cell r="J38">
            <v>6</v>
          </cell>
        </row>
        <row r="39">
          <cell r="B39">
            <v>2360</v>
          </cell>
          <cell r="C39">
            <v>228</v>
          </cell>
          <cell r="F39">
            <v>3388</v>
          </cell>
          <cell r="G39">
            <v>284</v>
          </cell>
          <cell r="H39">
            <v>1</v>
          </cell>
        </row>
        <row r="40">
          <cell r="B40">
            <v>6328</v>
          </cell>
          <cell r="C40">
            <v>1752</v>
          </cell>
          <cell r="F40">
            <v>9047</v>
          </cell>
          <cell r="G40">
            <v>2613</v>
          </cell>
        </row>
        <row r="41">
          <cell r="B41">
            <v>9487</v>
          </cell>
          <cell r="C41">
            <v>895</v>
          </cell>
          <cell r="F41">
            <v>33002</v>
          </cell>
          <cell r="G41">
            <v>2506</v>
          </cell>
          <cell r="H41">
            <v>3440</v>
          </cell>
          <cell r="J41">
            <v>70</v>
          </cell>
        </row>
        <row r="42">
          <cell r="B42">
            <v>6735</v>
          </cell>
          <cell r="C42">
            <v>903</v>
          </cell>
          <cell r="F42">
            <v>8764</v>
          </cell>
          <cell r="G42">
            <v>1096</v>
          </cell>
          <cell r="J42">
            <v>1</v>
          </cell>
        </row>
        <row r="43">
          <cell r="B43">
            <v>6239</v>
          </cell>
          <cell r="C43">
            <v>1883</v>
          </cell>
          <cell r="F43">
            <v>8837</v>
          </cell>
          <cell r="G43">
            <v>2798</v>
          </cell>
          <cell r="H43">
            <v>3</v>
          </cell>
          <cell r="J43">
            <v>2</v>
          </cell>
        </row>
        <row r="44">
          <cell r="B44">
            <v>912</v>
          </cell>
          <cell r="C44">
            <v>65</v>
          </cell>
          <cell r="F44">
            <v>1261</v>
          </cell>
          <cell r="G44">
            <v>73</v>
          </cell>
        </row>
        <row r="45">
          <cell r="B45">
            <v>8588</v>
          </cell>
          <cell r="C45">
            <v>2199</v>
          </cell>
          <cell r="F45">
            <v>11623</v>
          </cell>
          <cell r="G45">
            <v>2594</v>
          </cell>
        </row>
        <row r="46">
          <cell r="B46">
            <v>14117</v>
          </cell>
          <cell r="C46">
            <v>841</v>
          </cell>
          <cell r="F46">
            <v>40174</v>
          </cell>
          <cell r="G46">
            <v>3296</v>
          </cell>
          <cell r="H46">
            <v>6987</v>
          </cell>
          <cell r="J46">
            <v>14</v>
          </cell>
        </row>
        <row r="47">
          <cell r="B47">
            <v>18252</v>
          </cell>
          <cell r="C47">
            <v>4917</v>
          </cell>
          <cell r="F47">
            <v>22934</v>
          </cell>
          <cell r="G47">
            <v>5284</v>
          </cell>
          <cell r="H47">
            <v>2</v>
          </cell>
          <cell r="J47">
            <v>1</v>
          </cell>
        </row>
        <row r="48">
          <cell r="B48">
            <v>2733</v>
          </cell>
          <cell r="C48">
            <v>383</v>
          </cell>
          <cell r="F48">
            <v>3519</v>
          </cell>
          <cell r="G48">
            <v>434</v>
          </cell>
        </row>
        <row r="49">
          <cell r="B49">
            <v>3002</v>
          </cell>
          <cell r="C49">
            <v>527</v>
          </cell>
          <cell r="F49">
            <v>4138</v>
          </cell>
          <cell r="G49">
            <v>629</v>
          </cell>
          <cell r="J49">
            <v>1</v>
          </cell>
        </row>
        <row r="50">
          <cell r="B50">
            <v>1248</v>
          </cell>
          <cell r="C50">
            <v>289</v>
          </cell>
          <cell r="F50">
            <v>2012</v>
          </cell>
          <cell r="G50">
            <v>483</v>
          </cell>
        </row>
        <row r="51">
          <cell r="B51">
            <v>1333</v>
          </cell>
          <cell r="C51">
            <v>95</v>
          </cell>
          <cell r="F51">
            <v>2019</v>
          </cell>
          <cell r="G51">
            <v>150</v>
          </cell>
        </row>
        <row r="52">
          <cell r="B52">
            <v>7176</v>
          </cell>
          <cell r="C52">
            <v>1384</v>
          </cell>
          <cell r="F52">
            <v>9925</v>
          </cell>
          <cell r="G52">
            <v>1625</v>
          </cell>
          <cell r="H52">
            <v>1</v>
          </cell>
          <cell r="J52">
            <v>0</v>
          </cell>
        </row>
        <row r="53">
          <cell r="B53">
            <v>1476</v>
          </cell>
          <cell r="C53">
            <v>188</v>
          </cell>
          <cell r="F53">
            <v>1801</v>
          </cell>
          <cell r="G53">
            <v>210</v>
          </cell>
          <cell r="J53">
            <v>3</v>
          </cell>
        </row>
        <row r="54">
          <cell r="B54">
            <v>2109</v>
          </cell>
          <cell r="C54">
            <v>411</v>
          </cell>
          <cell r="F54">
            <v>2727</v>
          </cell>
          <cell r="G54">
            <v>459</v>
          </cell>
          <cell r="H54">
            <v>1</v>
          </cell>
        </row>
        <row r="55">
          <cell r="B55">
            <v>8486</v>
          </cell>
          <cell r="C55">
            <v>2074</v>
          </cell>
          <cell r="F55">
            <v>11835</v>
          </cell>
          <cell r="G55">
            <v>2718</v>
          </cell>
          <cell r="H55">
            <v>3</v>
          </cell>
        </row>
        <row r="56">
          <cell r="B56">
            <v>1532</v>
          </cell>
          <cell r="C56">
            <v>231</v>
          </cell>
          <cell r="F56">
            <v>2461</v>
          </cell>
          <cell r="G56">
            <v>341</v>
          </cell>
        </row>
        <row r="57">
          <cell r="B57">
            <v>15162</v>
          </cell>
          <cell r="C57">
            <v>4795</v>
          </cell>
          <cell r="F57">
            <v>24206</v>
          </cell>
          <cell r="G57">
            <v>8052</v>
          </cell>
          <cell r="H57">
            <v>3</v>
          </cell>
        </row>
        <row r="58">
          <cell r="B58">
            <v>8032</v>
          </cell>
          <cell r="C58">
            <v>1612</v>
          </cell>
          <cell r="F58">
            <v>10855</v>
          </cell>
          <cell r="G58">
            <v>1716</v>
          </cell>
          <cell r="H58">
            <v>1</v>
          </cell>
          <cell r="J58">
            <v>1</v>
          </cell>
        </row>
        <row r="59">
          <cell r="B59">
            <v>6136</v>
          </cell>
          <cell r="C59">
            <v>1390</v>
          </cell>
          <cell r="F59">
            <v>10572</v>
          </cell>
          <cell r="G59">
            <v>2304</v>
          </cell>
          <cell r="J59">
            <v>2</v>
          </cell>
        </row>
        <row r="60">
          <cell r="B60">
            <v>3941</v>
          </cell>
          <cell r="C60">
            <v>981</v>
          </cell>
          <cell r="F60">
            <v>4975</v>
          </cell>
          <cell r="G60">
            <v>1090</v>
          </cell>
          <cell r="H60">
            <v>1</v>
          </cell>
        </row>
        <row r="61">
          <cell r="B61">
            <v>5434</v>
          </cell>
          <cell r="C61">
            <v>481</v>
          </cell>
          <cell r="F61">
            <v>7415</v>
          </cell>
          <cell r="G61">
            <v>709</v>
          </cell>
        </row>
        <row r="62">
          <cell r="B62">
            <v>8742</v>
          </cell>
          <cell r="C62">
            <v>1152</v>
          </cell>
          <cell r="F62">
            <v>11672</v>
          </cell>
          <cell r="G62">
            <v>1325</v>
          </cell>
        </row>
        <row r="63">
          <cell r="B63">
            <v>7928</v>
          </cell>
          <cell r="C63">
            <v>1451</v>
          </cell>
          <cell r="F63">
            <v>14035</v>
          </cell>
          <cell r="G63">
            <v>2253</v>
          </cell>
          <cell r="H63">
            <v>1</v>
          </cell>
          <cell r="J63">
            <v>7</v>
          </cell>
        </row>
        <row r="64">
          <cell r="F64">
            <v>129</v>
          </cell>
          <cell r="G64">
            <v>65</v>
          </cell>
        </row>
        <row r="65">
          <cell r="B65">
            <v>2</v>
          </cell>
          <cell r="C65">
            <v>1</v>
          </cell>
          <cell r="F65">
            <v>97</v>
          </cell>
          <cell r="G6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discharge"/>
    </sheetNames>
    <sheetDataSet>
      <sheetData sheetId="0">
        <row r="7">
          <cell r="D7">
            <v>123</v>
          </cell>
        </row>
        <row r="8">
          <cell r="D8">
            <v>25</v>
          </cell>
        </row>
        <row r="9">
          <cell r="D9">
            <v>149</v>
          </cell>
        </row>
        <row r="10">
          <cell r="D10">
            <v>93</v>
          </cell>
        </row>
        <row r="11">
          <cell r="D11">
            <v>120</v>
          </cell>
        </row>
        <row r="12">
          <cell r="D12">
            <v>8</v>
          </cell>
        </row>
        <row r="13">
          <cell r="D13">
            <v>33</v>
          </cell>
        </row>
        <row r="14">
          <cell r="D14">
            <v>12</v>
          </cell>
        </row>
        <row r="15">
          <cell r="D15">
            <v>22</v>
          </cell>
        </row>
        <row r="16">
          <cell r="D16">
            <v>21</v>
          </cell>
        </row>
        <row r="17">
          <cell r="D17">
            <v>58</v>
          </cell>
        </row>
        <row r="18">
          <cell r="D18">
            <v>271</v>
          </cell>
        </row>
        <row r="19">
          <cell r="D19">
            <v>6</v>
          </cell>
        </row>
        <row r="20">
          <cell r="D20">
            <v>11</v>
          </cell>
        </row>
        <row r="21">
          <cell r="D21">
            <v>0</v>
          </cell>
        </row>
        <row r="22">
          <cell r="D22">
            <v>7</v>
          </cell>
        </row>
        <row r="23">
          <cell r="D23">
            <v>385</v>
          </cell>
        </row>
        <row r="24">
          <cell r="D24">
            <v>99</v>
          </cell>
        </row>
        <row r="25">
          <cell r="D25">
            <v>15</v>
          </cell>
        </row>
        <row r="26">
          <cell r="D26">
            <v>36</v>
          </cell>
        </row>
        <row r="27">
          <cell r="D27">
            <v>137</v>
          </cell>
        </row>
        <row r="28">
          <cell r="D28">
            <v>67</v>
          </cell>
        </row>
        <row r="29">
          <cell r="D29">
            <v>251</v>
          </cell>
        </row>
        <row r="30">
          <cell r="D30">
            <v>403</v>
          </cell>
        </row>
        <row r="31">
          <cell r="D31">
            <v>4</v>
          </cell>
        </row>
        <row r="32">
          <cell r="D32">
            <v>414</v>
          </cell>
        </row>
        <row r="33">
          <cell r="D33">
            <v>0</v>
          </cell>
        </row>
        <row r="34">
          <cell r="D34">
            <v>2584</v>
          </cell>
        </row>
        <row r="35">
          <cell r="D35">
            <v>133</v>
          </cell>
        </row>
        <row r="36">
          <cell r="D36">
            <v>15</v>
          </cell>
        </row>
        <row r="37">
          <cell r="D37">
            <v>19</v>
          </cell>
        </row>
        <row r="38">
          <cell r="D38">
            <v>448</v>
          </cell>
        </row>
        <row r="39">
          <cell r="D39">
            <v>66</v>
          </cell>
        </row>
        <row r="40">
          <cell r="D40">
            <v>580</v>
          </cell>
        </row>
        <row r="41">
          <cell r="D41">
            <v>21</v>
          </cell>
        </row>
        <row r="42">
          <cell r="D42">
            <v>194</v>
          </cell>
        </row>
        <row r="43">
          <cell r="D43">
            <v>86</v>
          </cell>
        </row>
        <row r="44">
          <cell r="D44">
            <v>18</v>
          </cell>
        </row>
        <row r="45">
          <cell r="D45">
            <v>63</v>
          </cell>
        </row>
        <row r="46">
          <cell r="D46">
            <v>33</v>
          </cell>
        </row>
        <row r="47">
          <cell r="D47">
            <v>315</v>
          </cell>
        </row>
        <row r="48">
          <cell r="D48">
            <v>289</v>
          </cell>
        </row>
        <row r="49">
          <cell r="D49">
            <v>27</v>
          </cell>
        </row>
        <row r="50">
          <cell r="D50">
            <v>36</v>
          </cell>
        </row>
        <row r="51">
          <cell r="D51">
            <v>21</v>
          </cell>
        </row>
        <row r="52">
          <cell r="D52">
            <v>300</v>
          </cell>
        </row>
        <row r="53">
          <cell r="D53">
            <v>18</v>
          </cell>
        </row>
        <row r="54">
          <cell r="D54">
            <v>78</v>
          </cell>
        </row>
        <row r="55">
          <cell r="D55">
            <v>61</v>
          </cell>
        </row>
        <row r="56">
          <cell r="D56">
            <v>0</v>
          </cell>
        </row>
        <row r="57">
          <cell r="D57">
            <v>64</v>
          </cell>
        </row>
        <row r="58">
          <cell r="D58">
            <v>95</v>
          </cell>
        </row>
        <row r="59">
          <cell r="D59">
            <v>24</v>
          </cell>
        </row>
        <row r="60">
          <cell r="D60">
            <v>29</v>
          </cell>
        </row>
        <row r="61">
          <cell r="D61">
            <v>1866</v>
          </cell>
        </row>
        <row r="62">
          <cell r="D62">
            <v>671</v>
          </cell>
        </row>
        <row r="63">
          <cell r="D63">
            <v>399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26-09 "/>
      <sheetName val="1-21-09x"/>
      <sheetName val="1-12-09x"/>
      <sheetName val="1-05-09x"/>
      <sheetName val="12-29-08x"/>
      <sheetName val="12-22-08x"/>
      <sheetName val="12-15-08x"/>
      <sheetName val="12-08-08 x"/>
      <sheetName val="12-01-08x"/>
      <sheetName val="11-24-08 x"/>
      <sheetName val="11-17-08 x"/>
      <sheetName val="11-10-08 x"/>
      <sheetName val="11-03-08 x"/>
      <sheetName val="10-27-08 x "/>
      <sheetName val="10-20-08  x"/>
      <sheetName val="10-14-08  x"/>
      <sheetName val="10-06-08  x"/>
      <sheetName val="1-12-09"/>
      <sheetName val="1-05-09"/>
      <sheetName val="1-21-09"/>
    </sheetNames>
    <sheetDataSet>
      <sheetData sheetId="0">
        <row r="9">
          <cell r="J9">
            <v>2109</v>
          </cell>
          <cell r="P9">
            <v>167</v>
          </cell>
        </row>
        <row r="10">
          <cell r="J10">
            <v>2291</v>
          </cell>
          <cell r="P10">
            <v>185</v>
          </cell>
        </row>
        <row r="11">
          <cell r="J11">
            <v>909</v>
          </cell>
          <cell r="P11">
            <v>239</v>
          </cell>
        </row>
        <row r="12">
          <cell r="J12">
            <v>5671</v>
          </cell>
          <cell r="P12">
            <v>353</v>
          </cell>
        </row>
        <row r="13">
          <cell r="J13">
            <v>3724</v>
          </cell>
          <cell r="P13">
            <v>447</v>
          </cell>
        </row>
        <row r="14">
          <cell r="J14">
            <v>1035</v>
          </cell>
          <cell r="P14">
            <v>193</v>
          </cell>
        </row>
        <row r="15">
          <cell r="J15">
            <v>2850</v>
          </cell>
          <cell r="P15">
            <v>380</v>
          </cell>
        </row>
        <row r="16">
          <cell r="J16">
            <v>556</v>
          </cell>
          <cell r="P16">
            <v>83</v>
          </cell>
        </row>
        <row r="17">
          <cell r="J17">
            <v>2067</v>
          </cell>
          <cell r="P17">
            <v>297</v>
          </cell>
        </row>
        <row r="18">
          <cell r="J18">
            <v>1414</v>
          </cell>
          <cell r="P18">
            <v>308</v>
          </cell>
        </row>
        <row r="19">
          <cell r="J19">
            <v>2846</v>
          </cell>
          <cell r="P19">
            <v>554</v>
          </cell>
        </row>
        <row r="22">
          <cell r="J22">
            <v>2116</v>
          </cell>
          <cell r="P22">
            <v>71</v>
          </cell>
        </row>
        <row r="25">
          <cell r="J25">
            <v>1195</v>
          </cell>
          <cell r="P25">
            <v>110</v>
          </cell>
        </row>
        <row r="26">
          <cell r="J26">
            <v>636</v>
          </cell>
          <cell r="P26">
            <v>109</v>
          </cell>
        </row>
        <row r="27">
          <cell r="J27">
            <v>358</v>
          </cell>
          <cell r="P27">
            <v>21</v>
          </cell>
        </row>
        <row r="30">
          <cell r="J30">
            <v>477</v>
          </cell>
          <cell r="P30">
            <v>16</v>
          </cell>
        </row>
        <row r="32">
          <cell r="J32">
            <v>6124</v>
          </cell>
          <cell r="P32">
            <v>563</v>
          </cell>
        </row>
        <row r="33">
          <cell r="J33">
            <v>2918</v>
          </cell>
          <cell r="P33">
            <v>583</v>
          </cell>
        </row>
        <row r="34">
          <cell r="J34">
            <v>1974</v>
          </cell>
          <cell r="P34">
            <v>237</v>
          </cell>
        </row>
        <row r="35">
          <cell r="J35">
            <v>2154</v>
          </cell>
          <cell r="P35">
            <v>214</v>
          </cell>
        </row>
        <row r="36">
          <cell r="J36">
            <v>1876</v>
          </cell>
          <cell r="P36">
            <v>225</v>
          </cell>
        </row>
        <row r="37">
          <cell r="J37">
            <v>8131</v>
          </cell>
          <cell r="P37">
            <v>725</v>
          </cell>
        </row>
        <row r="38">
          <cell r="J38">
            <v>3621</v>
          </cell>
          <cell r="P38">
            <v>616</v>
          </cell>
        </row>
        <row r="39">
          <cell r="J39">
            <v>3894</v>
          </cell>
          <cell r="P39">
            <v>848</v>
          </cell>
        </row>
        <row r="40">
          <cell r="J40">
            <v>3081</v>
          </cell>
          <cell r="P40">
            <v>249</v>
          </cell>
        </row>
        <row r="41">
          <cell r="J41">
            <v>6568</v>
          </cell>
          <cell r="P41">
            <v>1303</v>
          </cell>
        </row>
        <row r="42">
          <cell r="J42">
            <v>15</v>
          </cell>
          <cell r="P42">
            <v>0</v>
          </cell>
        </row>
        <row r="43">
          <cell r="J43">
            <v>4667</v>
          </cell>
          <cell r="P43">
            <v>754</v>
          </cell>
        </row>
        <row r="45">
          <cell r="J45">
            <v>5739</v>
          </cell>
          <cell r="P45">
            <v>397</v>
          </cell>
        </row>
        <row r="46">
          <cell r="J46">
            <v>1448</v>
          </cell>
          <cell r="P46">
            <v>95</v>
          </cell>
        </row>
        <row r="47">
          <cell r="J47">
            <v>243</v>
          </cell>
          <cell r="P47">
            <v>119</v>
          </cell>
        </row>
        <row r="48">
          <cell r="J48">
            <v>9895</v>
          </cell>
          <cell r="P48">
            <v>590</v>
          </cell>
        </row>
        <row r="51">
          <cell r="J51">
            <v>1028</v>
          </cell>
          <cell r="P51">
            <v>426</v>
          </cell>
        </row>
        <row r="52">
          <cell r="J52">
            <v>1753</v>
          </cell>
          <cell r="P52">
            <v>283</v>
          </cell>
        </row>
        <row r="53">
          <cell r="J53">
            <v>2138</v>
          </cell>
          <cell r="P53">
            <v>317</v>
          </cell>
        </row>
        <row r="56">
          <cell r="J56">
            <v>2886</v>
          </cell>
          <cell r="P56">
            <v>454</v>
          </cell>
        </row>
        <row r="57">
          <cell r="J57">
            <v>2631</v>
          </cell>
          <cell r="P57">
            <v>77</v>
          </cell>
        </row>
        <row r="58">
          <cell r="J58">
            <v>200</v>
          </cell>
          <cell r="P58">
            <v>71</v>
          </cell>
        </row>
        <row r="59">
          <cell r="J59">
            <v>3286</v>
          </cell>
          <cell r="P59">
            <v>563</v>
          </cell>
        </row>
        <row r="60">
          <cell r="J60">
            <v>1591</v>
          </cell>
          <cell r="P60">
            <v>643</v>
          </cell>
        </row>
        <row r="63">
          <cell r="J63">
            <v>6506</v>
          </cell>
          <cell r="P63">
            <v>1436</v>
          </cell>
        </row>
        <row r="64">
          <cell r="J64">
            <v>873</v>
          </cell>
          <cell r="P64">
            <v>218</v>
          </cell>
        </row>
        <row r="66">
          <cell r="J66">
            <v>1466</v>
          </cell>
          <cell r="P66">
            <v>173</v>
          </cell>
        </row>
        <row r="67">
          <cell r="J67">
            <v>438</v>
          </cell>
          <cell r="P67">
            <v>48</v>
          </cell>
        </row>
        <row r="68">
          <cell r="J68">
            <v>503</v>
          </cell>
          <cell r="P68">
            <v>152</v>
          </cell>
        </row>
        <row r="69">
          <cell r="J69">
            <v>3266</v>
          </cell>
          <cell r="P69">
            <v>298</v>
          </cell>
        </row>
        <row r="72">
          <cell r="J72">
            <v>238</v>
          </cell>
          <cell r="P72">
            <v>64</v>
          </cell>
        </row>
        <row r="73">
          <cell r="J73">
            <v>651</v>
          </cell>
          <cell r="P73">
            <v>97</v>
          </cell>
        </row>
        <row r="74">
          <cell r="J74">
            <v>4873</v>
          </cell>
          <cell r="P74">
            <v>336</v>
          </cell>
        </row>
        <row r="75">
          <cell r="J75">
            <v>715</v>
          </cell>
          <cell r="P75">
            <v>277</v>
          </cell>
        </row>
        <row r="76">
          <cell r="J76">
            <v>4067</v>
          </cell>
          <cell r="P76">
            <v>497</v>
          </cell>
        </row>
        <row r="77">
          <cell r="J77">
            <v>3014</v>
          </cell>
          <cell r="P77">
            <v>216</v>
          </cell>
        </row>
        <row r="78">
          <cell r="J78">
            <v>3813</v>
          </cell>
          <cell r="P78">
            <v>303</v>
          </cell>
        </row>
        <row r="79">
          <cell r="J79">
            <v>862</v>
          </cell>
          <cell r="P79">
            <v>195</v>
          </cell>
        </row>
        <row r="80">
          <cell r="J80">
            <v>597</v>
          </cell>
          <cell r="P80">
            <v>252</v>
          </cell>
        </row>
        <row r="81">
          <cell r="J81">
            <v>2593</v>
          </cell>
          <cell r="P81">
            <v>419</v>
          </cell>
        </row>
        <row r="82">
          <cell r="J82">
            <v>3319</v>
          </cell>
          <cell r="P82">
            <v>748</v>
          </cell>
        </row>
        <row r="84">
          <cell r="M84">
            <v>22450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n-Rating Pending"/>
    </sheetNames>
    <sheetDataSet>
      <sheetData sheetId="0">
        <row r="6">
          <cell r="B6">
            <v>22498</v>
          </cell>
          <cell r="C6">
            <v>1947</v>
          </cell>
          <cell r="D6">
            <v>14973</v>
          </cell>
          <cell r="E6">
            <v>48580</v>
          </cell>
          <cell r="F6">
            <v>4033</v>
          </cell>
          <cell r="G6">
            <v>28437</v>
          </cell>
          <cell r="H6">
            <v>26146</v>
          </cell>
          <cell r="I6">
            <v>2462</v>
          </cell>
          <cell r="J6">
            <v>18062</v>
          </cell>
          <cell r="K6">
            <v>4017</v>
          </cell>
          <cell r="L6">
            <v>2244</v>
          </cell>
          <cell r="M6">
            <v>427</v>
          </cell>
          <cell r="N6">
            <v>1540</v>
          </cell>
          <cell r="O6">
            <v>7686</v>
          </cell>
          <cell r="P6">
            <v>939</v>
          </cell>
          <cell r="Q6">
            <v>3902</v>
          </cell>
          <cell r="R6">
            <v>5552</v>
          </cell>
          <cell r="S6">
            <v>473</v>
          </cell>
          <cell r="T6">
            <v>471</v>
          </cell>
          <cell r="U6">
            <v>20</v>
          </cell>
        </row>
        <row r="7">
          <cell r="B7">
            <v>187</v>
          </cell>
          <cell r="C7">
            <v>18</v>
          </cell>
          <cell r="D7">
            <v>29</v>
          </cell>
          <cell r="E7">
            <v>1256</v>
          </cell>
          <cell r="F7">
            <v>2</v>
          </cell>
          <cell r="G7">
            <v>6</v>
          </cell>
          <cell r="H7">
            <v>759</v>
          </cell>
          <cell r="L7">
            <v>15</v>
          </cell>
          <cell r="M7">
            <v>4</v>
          </cell>
          <cell r="N7">
            <v>28</v>
          </cell>
          <cell r="O7">
            <v>302</v>
          </cell>
          <cell r="P7">
            <v>1</v>
          </cell>
          <cell r="Q7">
            <v>3</v>
          </cell>
          <cell r="R7">
            <v>313</v>
          </cell>
        </row>
        <row r="8">
          <cell r="B8">
            <v>381</v>
          </cell>
          <cell r="C8">
            <v>13</v>
          </cell>
          <cell r="D8">
            <v>14</v>
          </cell>
          <cell r="E8">
            <v>191</v>
          </cell>
          <cell r="G8">
            <v>3</v>
          </cell>
          <cell r="H8">
            <v>309</v>
          </cell>
          <cell r="I8">
            <v>1</v>
          </cell>
          <cell r="L8">
            <v>37</v>
          </cell>
          <cell r="M8">
            <v>4</v>
          </cell>
          <cell r="N8">
            <v>10</v>
          </cell>
          <cell r="O8">
            <v>18</v>
          </cell>
          <cell r="Q8">
            <v>2</v>
          </cell>
          <cell r="R8">
            <v>118</v>
          </cell>
        </row>
        <row r="9">
          <cell r="B9">
            <v>301</v>
          </cell>
          <cell r="C9">
            <v>19</v>
          </cell>
          <cell r="D9">
            <v>1</v>
          </cell>
          <cell r="E9">
            <v>354</v>
          </cell>
          <cell r="F9">
            <v>1</v>
          </cell>
          <cell r="G9">
            <v>2</v>
          </cell>
          <cell r="H9">
            <v>253</v>
          </cell>
          <cell r="J9">
            <v>1</v>
          </cell>
          <cell r="L9">
            <v>8</v>
          </cell>
          <cell r="M9">
            <v>2</v>
          </cell>
          <cell r="O9">
            <v>20</v>
          </cell>
          <cell r="R9">
            <v>20</v>
          </cell>
        </row>
        <row r="10">
          <cell r="B10">
            <v>459</v>
          </cell>
          <cell r="C10">
            <v>34</v>
          </cell>
          <cell r="D10">
            <v>39</v>
          </cell>
          <cell r="E10">
            <v>643</v>
          </cell>
          <cell r="F10">
            <v>1</v>
          </cell>
          <cell r="G10">
            <v>2</v>
          </cell>
          <cell r="H10">
            <v>423</v>
          </cell>
          <cell r="J10">
            <v>1</v>
          </cell>
          <cell r="L10">
            <v>36</v>
          </cell>
          <cell r="M10">
            <v>8</v>
          </cell>
          <cell r="N10">
            <v>39</v>
          </cell>
          <cell r="O10">
            <v>60</v>
          </cell>
          <cell r="Q10">
            <v>1</v>
          </cell>
          <cell r="R10">
            <v>79</v>
          </cell>
        </row>
        <row r="11">
          <cell r="B11">
            <v>561</v>
          </cell>
          <cell r="C11">
            <v>90</v>
          </cell>
          <cell r="D11">
            <v>86</v>
          </cell>
          <cell r="E11">
            <v>1117</v>
          </cell>
          <cell r="F11">
            <v>3</v>
          </cell>
          <cell r="G11">
            <v>1</v>
          </cell>
          <cell r="H11">
            <v>833</v>
          </cell>
          <cell r="L11">
            <v>77</v>
          </cell>
          <cell r="M11">
            <v>25</v>
          </cell>
          <cell r="N11">
            <v>86</v>
          </cell>
          <cell r="O11">
            <v>184</v>
          </cell>
          <cell r="P11">
            <v>1</v>
          </cell>
          <cell r="R11">
            <v>200</v>
          </cell>
        </row>
        <row r="12">
          <cell r="B12">
            <v>83</v>
          </cell>
          <cell r="C12">
            <v>7</v>
          </cell>
          <cell r="E12">
            <v>155</v>
          </cell>
          <cell r="H12">
            <v>114</v>
          </cell>
          <cell r="I12">
            <v>1</v>
          </cell>
          <cell r="L12">
            <v>12</v>
          </cell>
          <cell r="M12">
            <v>1</v>
          </cell>
          <cell r="O12">
            <v>15</v>
          </cell>
          <cell r="R12">
            <v>23</v>
          </cell>
        </row>
        <row r="13">
          <cell r="B13">
            <v>1066</v>
          </cell>
          <cell r="C13">
            <v>20</v>
          </cell>
          <cell r="D13">
            <v>275</v>
          </cell>
          <cell r="E13">
            <v>1015</v>
          </cell>
          <cell r="F13">
            <v>1</v>
          </cell>
          <cell r="G13">
            <v>8</v>
          </cell>
          <cell r="H13">
            <v>613</v>
          </cell>
          <cell r="I13">
            <v>1</v>
          </cell>
          <cell r="J13">
            <v>1</v>
          </cell>
          <cell r="L13">
            <v>130</v>
          </cell>
          <cell r="M13">
            <v>5</v>
          </cell>
          <cell r="N13">
            <v>170</v>
          </cell>
          <cell r="O13">
            <v>123</v>
          </cell>
          <cell r="Q13">
            <v>8</v>
          </cell>
          <cell r="R13">
            <v>214</v>
          </cell>
        </row>
        <row r="14">
          <cell r="B14">
            <v>52</v>
          </cell>
          <cell r="D14">
            <v>3</v>
          </cell>
          <cell r="E14">
            <v>147</v>
          </cell>
          <cell r="H14">
            <v>162</v>
          </cell>
          <cell r="I14">
            <v>1</v>
          </cell>
          <cell r="N14">
            <v>3</v>
          </cell>
          <cell r="O14">
            <v>16</v>
          </cell>
          <cell r="R14">
            <v>24</v>
          </cell>
        </row>
        <row r="15">
          <cell r="B15">
            <v>1024</v>
          </cell>
          <cell r="C15">
            <v>65</v>
          </cell>
          <cell r="D15">
            <v>88</v>
          </cell>
          <cell r="E15">
            <v>1379</v>
          </cell>
          <cell r="F15">
            <v>1</v>
          </cell>
          <cell r="G15">
            <v>2</v>
          </cell>
          <cell r="H15">
            <v>644</v>
          </cell>
          <cell r="I15">
            <v>1</v>
          </cell>
          <cell r="J15">
            <v>1</v>
          </cell>
          <cell r="L15">
            <v>153</v>
          </cell>
          <cell r="M15">
            <v>23</v>
          </cell>
          <cell r="N15">
            <v>88</v>
          </cell>
          <cell r="O15">
            <v>371</v>
          </cell>
          <cell r="P15">
            <v>1</v>
          </cell>
          <cell r="Q15">
            <v>2</v>
          </cell>
          <cell r="R15">
            <v>272</v>
          </cell>
        </row>
        <row r="16">
          <cell r="B16">
            <v>343</v>
          </cell>
          <cell r="C16">
            <v>28</v>
          </cell>
          <cell r="D16">
            <v>41</v>
          </cell>
          <cell r="E16">
            <v>315</v>
          </cell>
          <cell r="G16">
            <v>2</v>
          </cell>
          <cell r="H16">
            <v>217</v>
          </cell>
          <cell r="L16">
            <v>54</v>
          </cell>
          <cell r="M16">
            <v>20</v>
          </cell>
          <cell r="N16">
            <v>38</v>
          </cell>
          <cell r="O16">
            <v>76</v>
          </cell>
          <cell r="Q16">
            <v>1</v>
          </cell>
          <cell r="R16">
            <v>66</v>
          </cell>
        </row>
        <row r="17">
          <cell r="B17">
            <v>854</v>
          </cell>
          <cell r="C17">
            <v>369</v>
          </cell>
          <cell r="D17">
            <v>4542</v>
          </cell>
          <cell r="E17">
            <v>555</v>
          </cell>
          <cell r="F17">
            <v>1531</v>
          </cell>
          <cell r="G17">
            <v>13591</v>
          </cell>
          <cell r="H17">
            <v>284</v>
          </cell>
          <cell r="I17">
            <v>1033</v>
          </cell>
          <cell r="J17">
            <v>7602</v>
          </cell>
          <cell r="K17">
            <v>2364</v>
          </cell>
          <cell r="L17">
            <v>14</v>
          </cell>
          <cell r="M17">
            <v>73</v>
          </cell>
          <cell r="N17">
            <v>90</v>
          </cell>
          <cell r="O17">
            <v>73</v>
          </cell>
          <cell r="P17">
            <v>390</v>
          </cell>
          <cell r="Q17">
            <v>1682</v>
          </cell>
          <cell r="R17">
            <v>36</v>
          </cell>
          <cell r="S17">
            <v>244</v>
          </cell>
          <cell r="U17">
            <v>2</v>
          </cell>
        </row>
        <row r="18">
          <cell r="B18">
            <v>756</v>
          </cell>
          <cell r="C18">
            <v>59</v>
          </cell>
          <cell r="D18">
            <v>1</v>
          </cell>
          <cell r="E18">
            <v>745</v>
          </cell>
          <cell r="F18">
            <v>2</v>
          </cell>
          <cell r="G18">
            <v>3</v>
          </cell>
          <cell r="H18">
            <v>341</v>
          </cell>
          <cell r="I18">
            <v>1</v>
          </cell>
          <cell r="L18">
            <v>72</v>
          </cell>
          <cell r="M18">
            <v>17</v>
          </cell>
          <cell r="N18">
            <v>1</v>
          </cell>
          <cell r="O18">
            <v>107</v>
          </cell>
          <cell r="P18">
            <v>1</v>
          </cell>
          <cell r="Q18">
            <v>2</v>
          </cell>
          <cell r="R18">
            <v>106</v>
          </cell>
        </row>
        <row r="19">
          <cell r="B19">
            <v>60</v>
          </cell>
          <cell r="C19">
            <v>4</v>
          </cell>
          <cell r="E19">
            <v>51</v>
          </cell>
          <cell r="G19">
            <v>1</v>
          </cell>
          <cell r="H19">
            <v>34</v>
          </cell>
          <cell r="I19">
            <v>1</v>
          </cell>
          <cell r="O19">
            <v>1</v>
          </cell>
          <cell r="R19">
            <v>3</v>
          </cell>
        </row>
        <row r="20">
          <cell r="B20">
            <v>186</v>
          </cell>
          <cell r="C20">
            <v>4</v>
          </cell>
          <cell r="D20">
            <v>2</v>
          </cell>
          <cell r="E20">
            <v>317</v>
          </cell>
          <cell r="H20">
            <v>137</v>
          </cell>
          <cell r="L20">
            <v>5</v>
          </cell>
          <cell r="M20">
            <v>1</v>
          </cell>
          <cell r="O20">
            <v>6</v>
          </cell>
          <cell r="R20">
            <v>8</v>
          </cell>
        </row>
        <row r="21">
          <cell r="B21">
            <v>15</v>
          </cell>
          <cell r="E21">
            <v>21</v>
          </cell>
          <cell r="H21">
            <v>31</v>
          </cell>
          <cell r="L21">
            <v>1</v>
          </cell>
          <cell r="O21">
            <v>1</v>
          </cell>
          <cell r="R21">
            <v>1</v>
          </cell>
        </row>
        <row r="22">
          <cell r="B22">
            <v>29</v>
          </cell>
          <cell r="C22">
            <v>2</v>
          </cell>
          <cell r="E22">
            <v>80</v>
          </cell>
          <cell r="H22">
            <v>45</v>
          </cell>
          <cell r="O22">
            <v>3</v>
          </cell>
          <cell r="R22">
            <v>9</v>
          </cell>
        </row>
        <row r="23">
          <cell r="B23">
            <v>1014</v>
          </cell>
          <cell r="C23">
            <v>77</v>
          </cell>
          <cell r="D23">
            <v>111</v>
          </cell>
          <cell r="E23">
            <v>3021</v>
          </cell>
          <cell r="F23">
            <v>10</v>
          </cell>
          <cell r="G23">
            <v>2</v>
          </cell>
          <cell r="H23">
            <v>932</v>
          </cell>
          <cell r="I23">
            <v>2</v>
          </cell>
          <cell r="J23">
            <v>2</v>
          </cell>
          <cell r="L23">
            <v>199</v>
          </cell>
          <cell r="M23">
            <v>27</v>
          </cell>
          <cell r="N23">
            <v>109</v>
          </cell>
          <cell r="O23">
            <v>603</v>
          </cell>
          <cell r="P23">
            <v>8</v>
          </cell>
          <cell r="R23">
            <v>272</v>
          </cell>
        </row>
        <row r="24">
          <cell r="B24">
            <v>610</v>
          </cell>
          <cell r="C24">
            <v>23</v>
          </cell>
          <cell r="D24">
            <v>8</v>
          </cell>
          <cell r="E24">
            <v>568</v>
          </cell>
          <cell r="F24">
            <v>1</v>
          </cell>
          <cell r="G24">
            <v>2</v>
          </cell>
          <cell r="H24">
            <v>313</v>
          </cell>
          <cell r="L24">
            <v>62</v>
          </cell>
          <cell r="M24">
            <v>2</v>
          </cell>
          <cell r="N24">
            <v>6</v>
          </cell>
          <cell r="O24">
            <v>24</v>
          </cell>
          <cell r="Q24">
            <v>1</v>
          </cell>
          <cell r="R24">
            <v>11</v>
          </cell>
        </row>
        <row r="25">
          <cell r="B25">
            <v>178</v>
          </cell>
          <cell r="C25">
            <v>8</v>
          </cell>
          <cell r="D25">
            <v>2</v>
          </cell>
          <cell r="E25">
            <v>364</v>
          </cell>
          <cell r="H25">
            <v>272</v>
          </cell>
          <cell r="I25">
            <v>2</v>
          </cell>
          <cell r="L25">
            <v>25</v>
          </cell>
          <cell r="M25">
            <v>1</v>
          </cell>
          <cell r="N25">
            <v>1</v>
          </cell>
          <cell r="O25">
            <v>29</v>
          </cell>
          <cell r="R25">
            <v>10</v>
          </cell>
        </row>
        <row r="26">
          <cell r="B26">
            <v>334</v>
          </cell>
          <cell r="C26">
            <v>27</v>
          </cell>
          <cell r="D26">
            <v>16</v>
          </cell>
          <cell r="E26">
            <v>959</v>
          </cell>
          <cell r="F26">
            <v>3</v>
          </cell>
          <cell r="G26">
            <v>3</v>
          </cell>
          <cell r="H26">
            <v>532</v>
          </cell>
          <cell r="L26">
            <v>32</v>
          </cell>
          <cell r="M26">
            <v>14</v>
          </cell>
          <cell r="N26">
            <v>11</v>
          </cell>
          <cell r="O26">
            <v>259</v>
          </cell>
          <cell r="Q26">
            <v>2</v>
          </cell>
          <cell r="R26">
            <v>136</v>
          </cell>
        </row>
        <row r="27">
          <cell r="B27">
            <v>261</v>
          </cell>
          <cell r="C27">
            <v>18</v>
          </cell>
          <cell r="D27">
            <v>53</v>
          </cell>
          <cell r="E27">
            <v>551</v>
          </cell>
          <cell r="F27">
            <v>1</v>
          </cell>
          <cell r="G27">
            <v>4</v>
          </cell>
          <cell r="H27">
            <v>432</v>
          </cell>
          <cell r="J27">
            <v>2</v>
          </cell>
          <cell r="L27">
            <v>34</v>
          </cell>
          <cell r="M27">
            <v>4</v>
          </cell>
          <cell r="N27">
            <v>35</v>
          </cell>
          <cell r="O27">
            <v>30</v>
          </cell>
          <cell r="Q27">
            <v>2</v>
          </cell>
          <cell r="R27">
            <v>52</v>
          </cell>
        </row>
        <row r="28">
          <cell r="B28">
            <v>342</v>
          </cell>
          <cell r="C28">
            <v>69</v>
          </cell>
          <cell r="D28">
            <v>59</v>
          </cell>
          <cell r="E28">
            <v>1864</v>
          </cell>
          <cell r="F28">
            <v>11</v>
          </cell>
          <cell r="G28">
            <v>4</v>
          </cell>
          <cell r="H28">
            <v>897</v>
          </cell>
          <cell r="L28">
            <v>47</v>
          </cell>
          <cell r="M28">
            <v>8</v>
          </cell>
          <cell r="N28">
            <v>58</v>
          </cell>
          <cell r="O28">
            <v>410</v>
          </cell>
          <cell r="P28">
            <v>6</v>
          </cell>
          <cell r="Q28">
            <v>1</v>
          </cell>
          <cell r="R28">
            <v>131</v>
          </cell>
        </row>
        <row r="29">
          <cell r="B29">
            <v>318</v>
          </cell>
          <cell r="C29">
            <v>17</v>
          </cell>
          <cell r="D29">
            <v>14</v>
          </cell>
          <cell r="E29">
            <v>405</v>
          </cell>
          <cell r="F29">
            <v>1</v>
          </cell>
          <cell r="G29">
            <v>1</v>
          </cell>
          <cell r="H29">
            <v>372</v>
          </cell>
          <cell r="I29">
            <v>2</v>
          </cell>
          <cell r="L29">
            <v>7</v>
          </cell>
          <cell r="M29">
            <v>1</v>
          </cell>
          <cell r="N29">
            <v>5</v>
          </cell>
          <cell r="O29">
            <v>4</v>
          </cell>
          <cell r="R29">
            <v>13</v>
          </cell>
        </row>
        <row r="30">
          <cell r="B30">
            <v>249</v>
          </cell>
          <cell r="C30">
            <v>25</v>
          </cell>
          <cell r="D30">
            <v>2</v>
          </cell>
          <cell r="E30">
            <v>847</v>
          </cell>
          <cell r="G30">
            <v>1</v>
          </cell>
          <cell r="H30">
            <v>480</v>
          </cell>
          <cell r="L30">
            <v>13</v>
          </cell>
          <cell r="M30">
            <v>3</v>
          </cell>
          <cell r="N30">
            <v>2</v>
          </cell>
          <cell r="O30">
            <v>17</v>
          </cell>
          <cell r="R30">
            <v>49</v>
          </cell>
        </row>
        <row r="31">
          <cell r="B31">
            <v>155</v>
          </cell>
          <cell r="C31">
            <v>4</v>
          </cell>
          <cell r="D31">
            <v>16</v>
          </cell>
          <cell r="E31">
            <v>286</v>
          </cell>
          <cell r="F31">
            <v>3</v>
          </cell>
          <cell r="G31">
            <v>5</v>
          </cell>
          <cell r="H31">
            <v>256</v>
          </cell>
          <cell r="I31">
            <v>2</v>
          </cell>
          <cell r="L31">
            <v>10</v>
          </cell>
          <cell r="M31">
            <v>3</v>
          </cell>
          <cell r="N31">
            <v>9</v>
          </cell>
          <cell r="O31">
            <v>35</v>
          </cell>
          <cell r="P31">
            <v>1</v>
          </cell>
          <cell r="Q31">
            <v>3</v>
          </cell>
          <cell r="R31">
            <v>19</v>
          </cell>
          <cell r="S31">
            <v>1</v>
          </cell>
        </row>
        <row r="32">
          <cell r="B32">
            <v>2308</v>
          </cell>
          <cell r="C32">
            <v>117</v>
          </cell>
          <cell r="D32">
            <v>311</v>
          </cell>
          <cell r="E32">
            <v>5042</v>
          </cell>
          <cell r="F32">
            <v>7</v>
          </cell>
          <cell r="G32">
            <v>12</v>
          </cell>
          <cell r="H32">
            <v>2156</v>
          </cell>
          <cell r="I32">
            <v>1</v>
          </cell>
          <cell r="J32">
            <v>5</v>
          </cell>
          <cell r="K32">
            <v>1</v>
          </cell>
          <cell r="L32">
            <v>416</v>
          </cell>
          <cell r="M32">
            <v>26</v>
          </cell>
          <cell r="N32">
            <v>210</v>
          </cell>
          <cell r="O32">
            <v>1145</v>
          </cell>
          <cell r="P32">
            <v>2</v>
          </cell>
          <cell r="Q32">
            <v>4</v>
          </cell>
          <cell r="R32">
            <v>668</v>
          </cell>
          <cell r="S32">
            <v>1</v>
          </cell>
          <cell r="T32">
            <v>1</v>
          </cell>
        </row>
        <row r="33">
          <cell r="B33">
            <v>26</v>
          </cell>
          <cell r="C33">
            <v>1</v>
          </cell>
          <cell r="D33">
            <v>3</v>
          </cell>
          <cell r="E33">
            <v>19</v>
          </cell>
          <cell r="G33">
            <v>3</v>
          </cell>
          <cell r="H33">
            <v>5</v>
          </cell>
          <cell r="L33">
            <v>8</v>
          </cell>
          <cell r="M33">
            <v>1</v>
          </cell>
          <cell r="N33">
            <v>3</v>
          </cell>
          <cell r="O33">
            <v>16</v>
          </cell>
          <cell r="Q33">
            <v>3</v>
          </cell>
          <cell r="R33">
            <v>5</v>
          </cell>
        </row>
        <row r="34">
          <cell r="B34">
            <v>659</v>
          </cell>
          <cell r="C34">
            <v>65</v>
          </cell>
          <cell r="D34">
            <v>9</v>
          </cell>
          <cell r="E34">
            <v>3199</v>
          </cell>
          <cell r="F34">
            <v>4</v>
          </cell>
          <cell r="G34">
            <v>1</v>
          </cell>
          <cell r="H34">
            <v>1025</v>
          </cell>
          <cell r="I34">
            <v>3</v>
          </cell>
          <cell r="L34">
            <v>43</v>
          </cell>
          <cell r="M34">
            <v>9</v>
          </cell>
          <cell r="N34">
            <v>9</v>
          </cell>
          <cell r="O34">
            <v>116</v>
          </cell>
          <cell r="P34">
            <v>1</v>
          </cell>
          <cell r="Q34">
            <v>1</v>
          </cell>
          <cell r="R34">
            <v>158</v>
          </cell>
        </row>
        <row r="35">
          <cell r="B35">
            <v>371</v>
          </cell>
          <cell r="C35">
            <v>87</v>
          </cell>
          <cell r="D35">
            <v>62</v>
          </cell>
          <cell r="E35">
            <v>1937</v>
          </cell>
          <cell r="F35">
            <v>5</v>
          </cell>
          <cell r="G35">
            <v>2</v>
          </cell>
          <cell r="H35">
            <v>891</v>
          </cell>
          <cell r="I35">
            <v>1</v>
          </cell>
          <cell r="K35">
            <v>1</v>
          </cell>
          <cell r="L35">
            <v>39</v>
          </cell>
          <cell r="M35">
            <v>27</v>
          </cell>
          <cell r="N35">
            <v>62</v>
          </cell>
          <cell r="O35">
            <v>742</v>
          </cell>
          <cell r="P35">
            <v>2</v>
          </cell>
          <cell r="Q35">
            <v>2</v>
          </cell>
          <cell r="R35">
            <v>309</v>
          </cell>
          <cell r="S35">
            <v>1</v>
          </cell>
          <cell r="U35">
            <v>1</v>
          </cell>
        </row>
        <row r="36">
          <cell r="B36">
            <v>166</v>
          </cell>
          <cell r="C36">
            <v>10</v>
          </cell>
          <cell r="E36">
            <v>198</v>
          </cell>
          <cell r="G36">
            <v>2</v>
          </cell>
          <cell r="H36">
            <v>155</v>
          </cell>
          <cell r="J36">
            <v>2</v>
          </cell>
          <cell r="L36">
            <v>3</v>
          </cell>
          <cell r="O36">
            <v>5</v>
          </cell>
          <cell r="Q36">
            <v>1</v>
          </cell>
          <cell r="R36">
            <v>19</v>
          </cell>
        </row>
        <row r="37">
          <cell r="B37">
            <v>59</v>
          </cell>
          <cell r="C37">
            <v>1</v>
          </cell>
          <cell r="E37">
            <v>77</v>
          </cell>
          <cell r="H37">
            <v>49</v>
          </cell>
          <cell r="L37">
            <v>2</v>
          </cell>
          <cell r="R37">
            <v>2</v>
          </cell>
        </row>
        <row r="38">
          <cell r="B38">
            <v>641</v>
          </cell>
          <cell r="C38">
            <v>40</v>
          </cell>
          <cell r="D38">
            <v>4</v>
          </cell>
          <cell r="E38">
            <v>2330</v>
          </cell>
          <cell r="F38">
            <v>1</v>
          </cell>
          <cell r="G38">
            <v>2</v>
          </cell>
          <cell r="H38">
            <v>868</v>
          </cell>
          <cell r="I38">
            <v>1</v>
          </cell>
          <cell r="J38">
            <v>1</v>
          </cell>
          <cell r="L38">
            <v>40</v>
          </cell>
          <cell r="M38">
            <v>13</v>
          </cell>
          <cell r="N38">
            <v>2</v>
          </cell>
          <cell r="O38">
            <v>478</v>
          </cell>
          <cell r="Q38">
            <v>1</v>
          </cell>
          <cell r="R38">
            <v>211</v>
          </cell>
        </row>
        <row r="39">
          <cell r="B39">
            <v>171</v>
          </cell>
          <cell r="C39">
            <v>6</v>
          </cell>
          <cell r="D39">
            <v>1</v>
          </cell>
          <cell r="E39">
            <v>300</v>
          </cell>
          <cell r="H39">
            <v>161</v>
          </cell>
          <cell r="J39">
            <v>1</v>
          </cell>
          <cell r="N39">
            <v>1</v>
          </cell>
          <cell r="O39">
            <v>3</v>
          </cell>
          <cell r="R39">
            <v>3</v>
          </cell>
        </row>
        <row r="40">
          <cell r="B40">
            <v>148</v>
          </cell>
          <cell r="C40">
            <v>10</v>
          </cell>
          <cell r="D40">
            <v>4</v>
          </cell>
          <cell r="E40">
            <v>363</v>
          </cell>
          <cell r="G40">
            <v>3</v>
          </cell>
          <cell r="H40">
            <v>201</v>
          </cell>
          <cell r="I40">
            <v>1</v>
          </cell>
          <cell r="L40">
            <v>8</v>
          </cell>
          <cell r="M40">
            <v>5</v>
          </cell>
          <cell r="N40">
            <v>4</v>
          </cell>
          <cell r="O40">
            <v>38</v>
          </cell>
          <cell r="Q40">
            <v>3</v>
          </cell>
          <cell r="R40">
            <v>57</v>
          </cell>
        </row>
        <row r="41">
          <cell r="B41">
            <v>808</v>
          </cell>
          <cell r="C41">
            <v>88</v>
          </cell>
          <cell r="D41">
            <v>4147</v>
          </cell>
          <cell r="E41">
            <v>757</v>
          </cell>
          <cell r="F41">
            <v>1370</v>
          </cell>
          <cell r="G41">
            <v>8246</v>
          </cell>
          <cell r="H41">
            <v>254</v>
          </cell>
          <cell r="I41">
            <v>696</v>
          </cell>
          <cell r="J41">
            <v>3440</v>
          </cell>
          <cell r="K41">
            <v>384</v>
          </cell>
          <cell r="L41">
            <v>11</v>
          </cell>
          <cell r="M41">
            <v>4</v>
          </cell>
          <cell r="N41">
            <v>56</v>
          </cell>
          <cell r="O41">
            <v>23</v>
          </cell>
          <cell r="P41">
            <v>260</v>
          </cell>
          <cell r="Q41">
            <v>1010</v>
          </cell>
          <cell r="R41">
            <v>13</v>
          </cell>
          <cell r="S41">
            <v>85</v>
          </cell>
          <cell r="T41">
            <v>7</v>
          </cell>
        </row>
        <row r="42">
          <cell r="B42">
            <v>234</v>
          </cell>
          <cell r="C42">
            <v>4</v>
          </cell>
          <cell r="E42">
            <v>714</v>
          </cell>
          <cell r="F42">
            <v>1</v>
          </cell>
          <cell r="G42">
            <v>1</v>
          </cell>
          <cell r="H42">
            <v>289</v>
          </cell>
          <cell r="I42">
            <v>1</v>
          </cell>
          <cell r="L42">
            <v>2</v>
          </cell>
          <cell r="O42">
            <v>35</v>
          </cell>
          <cell r="Q42">
            <v>1</v>
          </cell>
          <cell r="R42">
            <v>27</v>
          </cell>
        </row>
        <row r="43">
          <cell r="B43">
            <v>256</v>
          </cell>
          <cell r="C43">
            <v>27</v>
          </cell>
          <cell r="D43">
            <v>1</v>
          </cell>
          <cell r="E43">
            <v>662</v>
          </cell>
          <cell r="F43">
            <v>1</v>
          </cell>
          <cell r="G43">
            <v>6</v>
          </cell>
          <cell r="H43">
            <v>328</v>
          </cell>
          <cell r="I43">
            <v>1</v>
          </cell>
          <cell r="J43">
            <v>3</v>
          </cell>
          <cell r="K43">
            <v>1</v>
          </cell>
          <cell r="L43">
            <v>25</v>
          </cell>
          <cell r="M43">
            <v>12</v>
          </cell>
          <cell r="O43">
            <v>89</v>
          </cell>
          <cell r="P43">
            <v>1</v>
          </cell>
          <cell r="Q43">
            <v>4</v>
          </cell>
          <cell r="R43">
            <v>83</v>
          </cell>
          <cell r="S43">
            <v>1</v>
          </cell>
          <cell r="U43">
            <v>1</v>
          </cell>
        </row>
        <row r="44">
          <cell r="B44">
            <v>81</v>
          </cell>
          <cell r="D44">
            <v>1</v>
          </cell>
          <cell r="E44">
            <v>73</v>
          </cell>
          <cell r="H44">
            <v>58</v>
          </cell>
          <cell r="I44">
            <v>1</v>
          </cell>
        </row>
        <row r="45">
          <cell r="B45">
            <v>567</v>
          </cell>
          <cell r="C45">
            <v>30</v>
          </cell>
          <cell r="D45">
            <v>31</v>
          </cell>
          <cell r="E45">
            <v>811</v>
          </cell>
          <cell r="F45">
            <v>3</v>
          </cell>
          <cell r="H45">
            <v>437</v>
          </cell>
          <cell r="L45">
            <v>45</v>
          </cell>
          <cell r="M45">
            <v>3</v>
          </cell>
          <cell r="N45">
            <v>31</v>
          </cell>
          <cell r="O45">
            <v>67</v>
          </cell>
          <cell r="P45">
            <v>1</v>
          </cell>
          <cell r="R45">
            <v>91</v>
          </cell>
        </row>
        <row r="46">
          <cell r="B46">
            <v>804</v>
          </cell>
          <cell r="C46">
            <v>67</v>
          </cell>
          <cell r="D46">
            <v>4603</v>
          </cell>
          <cell r="E46">
            <v>362</v>
          </cell>
          <cell r="F46">
            <v>1058</v>
          </cell>
          <cell r="G46">
            <v>6436</v>
          </cell>
          <cell r="H46">
            <v>131</v>
          </cell>
          <cell r="I46">
            <v>699</v>
          </cell>
          <cell r="J46">
            <v>6987</v>
          </cell>
          <cell r="K46">
            <v>1233</v>
          </cell>
          <cell r="L46">
            <v>15</v>
          </cell>
          <cell r="M46">
            <v>5</v>
          </cell>
          <cell r="N46">
            <v>126</v>
          </cell>
          <cell r="O46">
            <v>7</v>
          </cell>
          <cell r="P46">
            <v>263</v>
          </cell>
          <cell r="Q46">
            <v>1157</v>
          </cell>
          <cell r="S46">
            <v>136</v>
          </cell>
          <cell r="T46">
            <v>462</v>
          </cell>
          <cell r="U46">
            <v>16</v>
          </cell>
        </row>
        <row r="47">
          <cell r="B47">
            <v>677</v>
          </cell>
          <cell r="C47">
            <v>21</v>
          </cell>
          <cell r="E47">
            <v>1408</v>
          </cell>
          <cell r="F47">
            <v>1</v>
          </cell>
          <cell r="G47">
            <v>6</v>
          </cell>
          <cell r="H47">
            <v>702</v>
          </cell>
          <cell r="J47">
            <v>2</v>
          </cell>
          <cell r="L47">
            <v>7</v>
          </cell>
          <cell r="O47">
            <v>17</v>
          </cell>
          <cell r="R47">
            <v>13</v>
          </cell>
          <cell r="T47">
            <v>1</v>
          </cell>
        </row>
        <row r="48">
          <cell r="B48">
            <v>162</v>
          </cell>
          <cell r="C48">
            <v>6</v>
          </cell>
          <cell r="D48">
            <v>1</v>
          </cell>
          <cell r="E48">
            <v>277</v>
          </cell>
          <cell r="F48">
            <v>1</v>
          </cell>
          <cell r="G48">
            <v>1</v>
          </cell>
          <cell r="H48">
            <v>97</v>
          </cell>
          <cell r="L48">
            <v>3</v>
          </cell>
          <cell r="M48">
            <v>1</v>
          </cell>
          <cell r="O48">
            <v>6</v>
          </cell>
          <cell r="Q48">
            <v>1</v>
          </cell>
          <cell r="R48">
            <v>15</v>
          </cell>
        </row>
        <row r="49">
          <cell r="B49">
            <v>283</v>
          </cell>
          <cell r="C49">
            <v>4</v>
          </cell>
          <cell r="E49">
            <v>334</v>
          </cell>
          <cell r="F49">
            <v>1</v>
          </cell>
          <cell r="G49">
            <v>1</v>
          </cell>
          <cell r="H49">
            <v>110</v>
          </cell>
          <cell r="L49">
            <v>12</v>
          </cell>
          <cell r="O49">
            <v>9</v>
          </cell>
          <cell r="R49">
            <v>4</v>
          </cell>
        </row>
        <row r="50">
          <cell r="B50">
            <v>93</v>
          </cell>
          <cell r="C50">
            <v>4</v>
          </cell>
          <cell r="E50">
            <v>360</v>
          </cell>
          <cell r="H50">
            <v>89</v>
          </cell>
          <cell r="L50">
            <v>31</v>
          </cell>
          <cell r="M50">
            <v>2</v>
          </cell>
          <cell r="O50">
            <v>101</v>
          </cell>
          <cell r="R50">
            <v>31</v>
          </cell>
        </row>
        <row r="51">
          <cell r="B51">
            <v>89</v>
          </cell>
          <cell r="C51">
            <v>3</v>
          </cell>
          <cell r="E51">
            <v>245</v>
          </cell>
          <cell r="G51">
            <v>4</v>
          </cell>
          <cell r="H51">
            <v>58</v>
          </cell>
          <cell r="I51">
            <v>1</v>
          </cell>
          <cell r="L51">
            <v>3</v>
          </cell>
          <cell r="O51">
            <v>8</v>
          </cell>
          <cell r="R51">
            <v>5</v>
          </cell>
          <cell r="S51">
            <v>1</v>
          </cell>
        </row>
        <row r="52">
          <cell r="B52">
            <v>492</v>
          </cell>
          <cell r="C52">
            <v>28</v>
          </cell>
          <cell r="D52">
            <v>5</v>
          </cell>
          <cell r="E52">
            <v>781</v>
          </cell>
          <cell r="F52">
            <v>0</v>
          </cell>
          <cell r="G52">
            <v>1</v>
          </cell>
          <cell r="H52">
            <v>562</v>
          </cell>
          <cell r="I52">
            <v>0</v>
          </cell>
          <cell r="J52">
            <v>1</v>
          </cell>
          <cell r="K52">
            <v>0</v>
          </cell>
          <cell r="L52">
            <v>40</v>
          </cell>
          <cell r="M52">
            <v>6</v>
          </cell>
          <cell r="N52">
            <v>5</v>
          </cell>
          <cell r="O52">
            <v>48</v>
          </cell>
          <cell r="P52">
            <v>0</v>
          </cell>
          <cell r="Q52">
            <v>1</v>
          </cell>
          <cell r="R52">
            <v>53</v>
          </cell>
          <cell r="S52">
            <v>0</v>
          </cell>
          <cell r="T52">
            <v>0</v>
          </cell>
          <cell r="U52">
            <v>0</v>
          </cell>
        </row>
        <row r="53">
          <cell r="B53">
            <v>40</v>
          </cell>
          <cell r="C53">
            <v>23</v>
          </cell>
          <cell r="D53">
            <v>1</v>
          </cell>
          <cell r="E53">
            <v>59</v>
          </cell>
          <cell r="G53">
            <v>3</v>
          </cell>
          <cell r="H53">
            <v>42</v>
          </cell>
          <cell r="L53">
            <v>2</v>
          </cell>
          <cell r="M53">
            <v>2</v>
          </cell>
          <cell r="O53">
            <v>2</v>
          </cell>
          <cell r="Q53">
            <v>1</v>
          </cell>
          <cell r="R53">
            <v>3</v>
          </cell>
        </row>
        <row r="54">
          <cell r="B54">
            <v>45</v>
          </cell>
          <cell r="C54">
            <v>2</v>
          </cell>
          <cell r="E54">
            <v>205</v>
          </cell>
          <cell r="H54">
            <v>151</v>
          </cell>
          <cell r="J54">
            <v>1</v>
          </cell>
          <cell r="L54">
            <v>3</v>
          </cell>
          <cell r="O54">
            <v>9</v>
          </cell>
          <cell r="R54">
            <v>13</v>
          </cell>
        </row>
        <row r="55">
          <cell r="B55">
            <v>477</v>
          </cell>
          <cell r="C55">
            <v>46</v>
          </cell>
          <cell r="D55">
            <v>18</v>
          </cell>
          <cell r="E55">
            <v>1293</v>
          </cell>
          <cell r="F55">
            <v>1</v>
          </cell>
          <cell r="G55">
            <v>3</v>
          </cell>
          <cell r="H55">
            <v>696</v>
          </cell>
          <cell r="I55">
            <v>3</v>
          </cell>
          <cell r="J55">
            <v>3</v>
          </cell>
          <cell r="L55">
            <v>62</v>
          </cell>
          <cell r="M55">
            <v>7</v>
          </cell>
          <cell r="N55">
            <v>17</v>
          </cell>
          <cell r="O55">
            <v>216</v>
          </cell>
          <cell r="Q55">
            <v>2</v>
          </cell>
          <cell r="R55">
            <v>196</v>
          </cell>
          <cell r="S55">
            <v>3</v>
          </cell>
        </row>
        <row r="56">
          <cell r="B56">
            <v>132</v>
          </cell>
          <cell r="C56">
            <v>22</v>
          </cell>
          <cell r="D56">
            <v>45</v>
          </cell>
          <cell r="E56">
            <v>212</v>
          </cell>
          <cell r="G56">
            <v>59</v>
          </cell>
          <cell r="H56">
            <v>99</v>
          </cell>
          <cell r="K56">
            <v>33</v>
          </cell>
          <cell r="L56">
            <v>2</v>
          </cell>
          <cell r="O56">
            <v>8</v>
          </cell>
          <cell r="R56">
            <v>2</v>
          </cell>
        </row>
        <row r="57">
          <cell r="B57">
            <v>994</v>
          </cell>
          <cell r="C57">
            <v>60</v>
          </cell>
          <cell r="D57">
            <v>316</v>
          </cell>
          <cell r="E57">
            <v>2967</v>
          </cell>
          <cell r="F57">
            <v>2</v>
          </cell>
          <cell r="H57">
            <v>1542</v>
          </cell>
          <cell r="J57">
            <v>3</v>
          </cell>
          <cell r="L57">
            <v>203</v>
          </cell>
          <cell r="M57">
            <v>15</v>
          </cell>
          <cell r="N57">
            <v>220</v>
          </cell>
          <cell r="O57">
            <v>1084</v>
          </cell>
          <cell r="R57">
            <v>739</v>
          </cell>
        </row>
        <row r="58">
          <cell r="B58">
            <v>174</v>
          </cell>
          <cell r="C58">
            <v>17</v>
          </cell>
          <cell r="D58">
            <v>2</v>
          </cell>
          <cell r="E58">
            <v>1045</v>
          </cell>
          <cell r="F58">
            <v>2</v>
          </cell>
          <cell r="G58">
            <v>1</v>
          </cell>
          <cell r="H58">
            <v>702</v>
          </cell>
          <cell r="J58">
            <v>1</v>
          </cell>
          <cell r="L58">
            <v>2</v>
          </cell>
          <cell r="M58">
            <v>1</v>
          </cell>
          <cell r="O58">
            <v>19</v>
          </cell>
          <cell r="R58">
            <v>40</v>
          </cell>
        </row>
        <row r="59">
          <cell r="B59">
            <v>481</v>
          </cell>
          <cell r="C59">
            <v>52</v>
          </cell>
          <cell r="D59">
            <v>1</v>
          </cell>
          <cell r="E59">
            <v>1751</v>
          </cell>
          <cell r="F59">
            <v>1</v>
          </cell>
          <cell r="G59">
            <v>1</v>
          </cell>
          <cell r="H59">
            <v>877</v>
          </cell>
          <cell r="L59">
            <v>94</v>
          </cell>
          <cell r="M59">
            <v>19</v>
          </cell>
          <cell r="N59">
            <v>1</v>
          </cell>
          <cell r="O59">
            <v>425</v>
          </cell>
          <cell r="R59">
            <v>194</v>
          </cell>
        </row>
        <row r="60">
          <cell r="B60">
            <v>78</v>
          </cell>
          <cell r="C60">
            <v>5</v>
          </cell>
          <cell r="D60">
            <v>1</v>
          </cell>
          <cell r="E60">
            <v>220</v>
          </cell>
          <cell r="H60">
            <v>133</v>
          </cell>
          <cell r="J60">
            <v>1</v>
          </cell>
          <cell r="L60">
            <v>4</v>
          </cell>
          <cell r="O60">
            <v>18</v>
          </cell>
          <cell r="R60">
            <v>13</v>
          </cell>
        </row>
        <row r="61">
          <cell r="B61">
            <v>72</v>
          </cell>
          <cell r="C61">
            <v>2</v>
          </cell>
          <cell r="E61">
            <v>232</v>
          </cell>
          <cell r="H61">
            <v>1285</v>
          </cell>
          <cell r="I61">
            <v>2</v>
          </cell>
          <cell r="L61">
            <v>1</v>
          </cell>
          <cell r="O61">
            <v>20</v>
          </cell>
          <cell r="R61">
            <v>164</v>
          </cell>
        </row>
        <row r="62">
          <cell r="B62">
            <v>224</v>
          </cell>
          <cell r="C62">
            <v>24</v>
          </cell>
          <cell r="D62">
            <v>2</v>
          </cell>
          <cell r="E62">
            <v>924</v>
          </cell>
          <cell r="H62">
            <v>469</v>
          </cell>
          <cell r="L62">
            <v>10</v>
          </cell>
          <cell r="N62">
            <v>2</v>
          </cell>
          <cell r="O62">
            <v>5</v>
          </cell>
          <cell r="R62">
            <v>20</v>
          </cell>
        </row>
        <row r="63">
          <cell r="B63">
            <v>863</v>
          </cell>
          <cell r="C63">
            <v>73</v>
          </cell>
          <cell r="D63">
            <v>2</v>
          </cell>
          <cell r="E63">
            <v>2217</v>
          </cell>
          <cell r="F63">
            <v>2</v>
          </cell>
          <cell r="H63">
            <v>1837</v>
          </cell>
          <cell r="I63">
            <v>3</v>
          </cell>
          <cell r="J63">
            <v>1</v>
          </cell>
          <cell r="L63">
            <v>65</v>
          </cell>
          <cell r="M63">
            <v>22</v>
          </cell>
          <cell r="N63">
            <v>2</v>
          </cell>
          <cell r="O63">
            <v>140</v>
          </cell>
          <cell r="R63">
            <v>216</v>
          </cell>
        </row>
        <row r="64">
          <cell r="B64">
            <v>5</v>
          </cell>
          <cell r="C64">
            <v>1</v>
          </cell>
          <cell r="H64">
            <v>2</v>
          </cell>
        </row>
        <row r="65">
          <cell r="C65">
            <v>1</v>
          </cell>
          <cell r="M6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7"/>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B15" sqref="A14:B15"/>
    </sheetView>
  </sheetViews>
  <sheetFormatPr defaultColWidth="9.140625" defaultRowHeight="12.75"/>
  <cols>
    <col min="1" max="1" width="20.421875" style="30" customWidth="1"/>
    <col min="2" max="2" width="8.00390625" style="30" customWidth="1"/>
    <col min="3" max="3" width="8.57421875" style="30" customWidth="1"/>
    <col min="4" max="4" width="7.8515625" style="81" customWidth="1"/>
    <col min="5" max="5" width="8.8515625" style="30" customWidth="1"/>
    <col min="6" max="6" width="9.421875" style="30" customWidth="1"/>
    <col min="7" max="7" width="9.8515625" style="81" customWidth="1"/>
    <col min="8" max="8" width="8.140625" style="30" customWidth="1"/>
    <col min="9" max="9" width="8.8515625" style="30" customWidth="1"/>
    <col min="10" max="10" width="8.28125" style="81" customWidth="1"/>
    <col min="11" max="11" width="8.00390625" style="18" customWidth="1"/>
    <col min="12" max="12" width="7.7109375" style="18" customWidth="1"/>
    <col min="13" max="13" width="7.57421875" style="18" customWidth="1"/>
    <col min="14" max="14" width="11.140625" style="18" customWidth="1"/>
    <col min="15" max="15" width="9.140625" style="30" customWidth="1"/>
    <col min="16" max="16" width="8.57421875" style="18" customWidth="1"/>
    <col min="17" max="17" width="8.8515625" style="112" customWidth="1"/>
    <col min="18" max="18" width="8.8515625" style="113" customWidth="1"/>
    <col min="19" max="19" width="9.57421875" style="30" bestFit="1" customWidth="1"/>
    <col min="20" max="16384" width="9.140625" style="30" customWidth="1"/>
  </cols>
  <sheetData>
    <row r="1" spans="1:19" s="31" customFormat="1" ht="56.25">
      <c r="A1" s="125" t="s">
        <v>87</v>
      </c>
      <c r="B1" s="115" t="s">
        <v>82</v>
      </c>
      <c r="C1" s="115" t="s">
        <v>0</v>
      </c>
      <c r="D1" s="120" t="s">
        <v>1</v>
      </c>
      <c r="E1" s="115" t="s">
        <v>2</v>
      </c>
      <c r="F1" s="115" t="s">
        <v>3</v>
      </c>
      <c r="G1" s="120" t="s">
        <v>1</v>
      </c>
      <c r="H1" s="121" t="s">
        <v>83</v>
      </c>
      <c r="I1" s="115" t="s">
        <v>84</v>
      </c>
      <c r="J1" s="110" t="s">
        <v>1</v>
      </c>
      <c r="K1" s="122" t="s">
        <v>4</v>
      </c>
      <c r="L1" s="123" t="s">
        <v>5</v>
      </c>
      <c r="M1" s="123" t="s">
        <v>6</v>
      </c>
      <c r="N1" s="123" t="s">
        <v>7</v>
      </c>
      <c r="O1" s="115" t="s">
        <v>8</v>
      </c>
      <c r="P1" s="122" t="s">
        <v>9</v>
      </c>
      <c r="Q1" s="124" t="s">
        <v>10</v>
      </c>
      <c r="R1" s="13" t="s">
        <v>85</v>
      </c>
      <c r="S1" s="30"/>
    </row>
    <row r="2" spans="1:19" s="31" customFormat="1" ht="13.5" customHeight="1">
      <c r="A2" s="93" t="s">
        <v>11</v>
      </c>
      <c r="B2" s="83">
        <f>SUM(B8:B71)</f>
        <v>389580</v>
      </c>
      <c r="C2" s="83">
        <f>SUM(C8:C71)</f>
        <v>86687</v>
      </c>
      <c r="D2" s="37">
        <f>C2/B2</f>
        <v>0.22251398942450845</v>
      </c>
      <c r="E2" s="83">
        <f>SUM('[4]Non-Rating Pending'!B6:K6)</f>
        <v>171155</v>
      </c>
      <c r="F2" s="83">
        <f>SUM('[4]Non-Rating Pending'!L6:U6)</f>
        <v>23254</v>
      </c>
      <c r="G2" s="37">
        <f>F2/E2</f>
        <v>0.13586515147088896</v>
      </c>
      <c r="H2" s="116">
        <f>SUM(H8:H71)</f>
        <v>632692</v>
      </c>
      <c r="I2" s="83">
        <f>SUM(I8:I71)</f>
        <v>129708</v>
      </c>
      <c r="J2" s="100">
        <f>I2/H2</f>
        <v>0.20500970456399006</v>
      </c>
      <c r="K2" s="39">
        <f>SUM(K8:K71)</f>
        <v>11323</v>
      </c>
      <c r="L2" s="117">
        <f>SUM(L8:L71)</f>
        <v>187973</v>
      </c>
      <c r="M2" s="39">
        <f>SUM(M8:M71)</f>
        <v>19614</v>
      </c>
      <c r="N2" s="39">
        <f>SUM(N8:N71)</f>
        <v>168359</v>
      </c>
      <c r="O2" s="118">
        <f>SUM(O8:O71)</f>
        <v>18435</v>
      </c>
      <c r="P2" s="39">
        <f>SUM(P8:P67)</f>
        <v>51614</v>
      </c>
      <c r="Q2" s="119">
        <f>SUM(Q7:Q71)</f>
        <v>0</v>
      </c>
      <c r="R2" s="41">
        <f>R36</f>
        <v>39834</v>
      </c>
      <c r="S2" s="30"/>
    </row>
    <row r="3" spans="1:19" s="31" customFormat="1" ht="12" customHeight="1">
      <c r="A3" s="24" t="s">
        <v>12</v>
      </c>
      <c r="B3" s="32">
        <v>391127</v>
      </c>
      <c r="C3" s="32">
        <v>85162</v>
      </c>
      <c r="D3" s="33">
        <v>0.2177349045195039</v>
      </c>
      <c r="E3" s="32">
        <v>166936</v>
      </c>
      <c r="F3" s="32">
        <v>22827</v>
      </c>
      <c r="G3" s="33">
        <v>0.1367410265011741</v>
      </c>
      <c r="H3" s="51">
        <v>630615</v>
      </c>
      <c r="I3" s="32">
        <v>127594</v>
      </c>
      <c r="J3" s="103">
        <v>0.2023326435305218</v>
      </c>
      <c r="K3" s="14">
        <v>10345</v>
      </c>
      <c r="L3" s="52">
        <v>186765</v>
      </c>
      <c r="M3" s="14">
        <v>19020</v>
      </c>
      <c r="N3" s="14">
        <v>167745</v>
      </c>
      <c r="O3" s="34">
        <v>18575</v>
      </c>
      <c r="P3" s="14">
        <v>49552</v>
      </c>
      <c r="Q3" s="83">
        <v>0</v>
      </c>
      <c r="R3" s="35">
        <v>39822</v>
      </c>
      <c r="S3" s="30"/>
    </row>
    <row r="4" spans="1:19" s="43" customFormat="1" ht="12" customHeight="1">
      <c r="A4" s="25" t="s">
        <v>13</v>
      </c>
      <c r="B4" s="36">
        <f aca="true" t="shared" si="0" ref="B4:Q4">B2-B3</f>
        <v>-1547</v>
      </c>
      <c r="C4" s="36">
        <f t="shared" si="0"/>
        <v>1525</v>
      </c>
      <c r="D4" s="37">
        <f t="shared" si="0"/>
        <v>0.00477908490500456</v>
      </c>
      <c r="E4" s="83">
        <f t="shared" si="0"/>
        <v>4219</v>
      </c>
      <c r="F4" s="83">
        <f t="shared" si="0"/>
        <v>427</v>
      </c>
      <c r="G4" s="37">
        <f t="shared" si="0"/>
        <v>-0.0008758750302851337</v>
      </c>
      <c r="H4" s="36">
        <f t="shared" si="0"/>
        <v>2077</v>
      </c>
      <c r="I4" s="83">
        <f t="shared" si="0"/>
        <v>2114</v>
      </c>
      <c r="J4" s="100">
        <f>J2-J3</f>
        <v>0.0026770610334682643</v>
      </c>
      <c r="K4" s="21">
        <f t="shared" si="0"/>
        <v>978</v>
      </c>
      <c r="L4" s="38">
        <f t="shared" si="0"/>
        <v>1208</v>
      </c>
      <c r="M4" s="21">
        <f t="shared" si="0"/>
        <v>594</v>
      </c>
      <c r="N4" s="39">
        <f t="shared" si="0"/>
        <v>614</v>
      </c>
      <c r="O4" s="40">
        <f t="shared" si="0"/>
        <v>-140</v>
      </c>
      <c r="P4" s="21">
        <f t="shared" si="0"/>
        <v>2062</v>
      </c>
      <c r="Q4" s="83">
        <f t="shared" si="0"/>
        <v>0</v>
      </c>
      <c r="R4" s="41"/>
      <c r="S4" s="42"/>
    </row>
    <row r="5" spans="1:19" s="48" customFormat="1" ht="12" customHeight="1">
      <c r="A5" s="26" t="s">
        <v>14</v>
      </c>
      <c r="B5" s="44">
        <f aca="true" t="shared" si="1" ref="B5:P5">B4/B3</f>
        <v>-0.003955237045767743</v>
      </c>
      <c r="C5" s="44">
        <f>C4/C3</f>
        <v>0.0179070477442991</v>
      </c>
      <c r="D5" s="37">
        <f>D4/D3</f>
        <v>0.02194909867828044</v>
      </c>
      <c r="E5" s="100">
        <f>E4/E3</f>
        <v>0.0252731585757416</v>
      </c>
      <c r="F5" s="100">
        <f>F4/F3</f>
        <v>0.01870591842992947</v>
      </c>
      <c r="G5" s="45">
        <f t="shared" si="1"/>
        <v>-0.006405356553891404</v>
      </c>
      <c r="H5" s="44">
        <f t="shared" si="1"/>
        <v>0.003293610205910104</v>
      </c>
      <c r="I5" s="100">
        <f>I4/I3</f>
        <v>0.016568177187015063</v>
      </c>
      <c r="J5" s="37">
        <f>J4/J3</f>
        <v>0.013230989259844424</v>
      </c>
      <c r="K5" s="46">
        <f t="shared" si="1"/>
        <v>0.094538424359594</v>
      </c>
      <c r="L5" s="44">
        <f t="shared" si="1"/>
        <v>0.006468021310202661</v>
      </c>
      <c r="M5" s="46">
        <f t="shared" si="1"/>
        <v>0.031230283911671923</v>
      </c>
      <c r="N5" s="46">
        <f t="shared" si="1"/>
        <v>0.003660317744195058</v>
      </c>
      <c r="O5" s="9">
        <f t="shared" si="1"/>
        <v>-0.007537012113055182</v>
      </c>
      <c r="P5" s="9">
        <f t="shared" si="1"/>
        <v>0.041612851146270585</v>
      </c>
      <c r="Q5" s="84"/>
      <c r="R5" s="47"/>
      <c r="S5" s="42"/>
    </row>
    <row r="6" spans="1:18" s="31" customFormat="1" ht="12.75" customHeight="1">
      <c r="A6" s="27" t="s">
        <v>15</v>
      </c>
      <c r="B6" s="90">
        <v>403026</v>
      </c>
      <c r="C6" s="90">
        <v>105444</v>
      </c>
      <c r="D6" s="91">
        <v>0.2616307632758184</v>
      </c>
      <c r="E6" s="90">
        <v>180868</v>
      </c>
      <c r="F6" s="90">
        <v>61232</v>
      </c>
      <c r="G6" s="91">
        <v>0.33854523741070836</v>
      </c>
      <c r="H6" s="90">
        <v>650524</v>
      </c>
      <c r="I6" s="90">
        <v>185232</v>
      </c>
      <c r="J6" s="111">
        <v>0.28474276122018555</v>
      </c>
      <c r="K6" s="92">
        <v>10773</v>
      </c>
      <c r="L6" s="82">
        <v>165687</v>
      </c>
      <c r="M6" s="82">
        <v>17874</v>
      </c>
      <c r="N6" s="82">
        <v>147813</v>
      </c>
      <c r="O6" s="82">
        <v>27003</v>
      </c>
      <c r="P6" s="82">
        <v>65922</v>
      </c>
      <c r="Q6" s="82">
        <v>13</v>
      </c>
      <c r="R6" s="35">
        <v>39469</v>
      </c>
    </row>
    <row r="7" spans="1:18" s="43" customFormat="1" ht="16.5" customHeight="1">
      <c r="A7" s="24" t="s">
        <v>16</v>
      </c>
      <c r="B7" s="32"/>
      <c r="C7" s="32"/>
      <c r="D7" s="49"/>
      <c r="E7" s="32"/>
      <c r="F7" s="32"/>
      <c r="G7" s="50"/>
      <c r="H7" s="51"/>
      <c r="I7" s="32"/>
      <c r="J7" s="50"/>
      <c r="K7" s="14"/>
      <c r="L7" s="52"/>
      <c r="M7" s="14"/>
      <c r="N7" s="14"/>
      <c r="O7" s="32"/>
      <c r="P7" s="14"/>
      <c r="Q7" s="32"/>
      <c r="R7" s="35"/>
    </row>
    <row r="8" spans="1:18" s="31" customFormat="1" ht="15.75" customHeight="1">
      <c r="A8" s="22" t="s">
        <v>17</v>
      </c>
      <c r="B8" s="53">
        <f>'[1].CSV]EXPORT[1]'!B7</f>
        <v>6781</v>
      </c>
      <c r="C8" s="53">
        <f>'[1].CSV]EXPORT[1]'!C7</f>
        <v>2024</v>
      </c>
      <c r="D8" s="54">
        <f>C8/B8</f>
        <v>0.2984810499926265</v>
      </c>
      <c r="E8" s="55">
        <f>SUM('[4]Non-Rating Pending'!B7:K7)</f>
        <v>2257</v>
      </c>
      <c r="F8" s="53">
        <f>SUM('[4]Non-Rating Pending'!L7:U7)</f>
        <v>666</v>
      </c>
      <c r="G8" s="54">
        <f>IF(E8=0,0,(F8/E8))</f>
        <v>0.29508196721311475</v>
      </c>
      <c r="H8" s="55">
        <f>'[1].CSV]EXPORT[1]'!F7</f>
        <v>10060</v>
      </c>
      <c r="I8" s="53">
        <f>'[1].CSV]EXPORT[1]'!G7</f>
        <v>3125</v>
      </c>
      <c r="J8" s="54">
        <f>IF(H8=0,0,(I8/H8))</f>
        <v>0.3106361829025845</v>
      </c>
      <c r="K8" s="56">
        <f>'[2]predischarge'!$D7</f>
        <v>123</v>
      </c>
      <c r="L8" s="18">
        <f>SUM(M8:N8)</f>
        <v>2276</v>
      </c>
      <c r="M8" s="56">
        <f>'[3]1-26-09 '!P9</f>
        <v>167</v>
      </c>
      <c r="N8" s="56">
        <f>'[3]1-26-09 '!J9</f>
        <v>2109</v>
      </c>
      <c r="O8" s="53">
        <f>'[1].CSV]EXPORT[1]'!$H7+'[1].CSV]EXPORT[1]'!$J7</f>
        <v>6</v>
      </c>
      <c r="P8" s="15"/>
      <c r="Q8" s="53"/>
      <c r="R8" s="57"/>
    </row>
    <row r="9" spans="1:18" s="31" customFormat="1" ht="15.75" customHeight="1">
      <c r="A9" s="22" t="s">
        <v>18</v>
      </c>
      <c r="B9" s="53">
        <f>'[1].CSV]EXPORT[1]'!B8</f>
        <v>3687</v>
      </c>
      <c r="C9" s="53">
        <f>'[1].CSV]EXPORT[1]'!C8</f>
        <v>601</v>
      </c>
      <c r="D9" s="54">
        <f aca="true" t="shared" si="2" ref="D9:D23">C9/B9</f>
        <v>0.16300515324111745</v>
      </c>
      <c r="E9" s="55">
        <f>SUM('[4]Non-Rating Pending'!B8:K8)</f>
        <v>912</v>
      </c>
      <c r="F9" s="53">
        <f>SUM('[4]Non-Rating Pending'!L8:U8)</f>
        <v>189</v>
      </c>
      <c r="G9" s="54">
        <f aca="true" t="shared" si="3" ref="G9:G71">IF(E9=0,0,(F9/E9))</f>
        <v>0.20723684210526316</v>
      </c>
      <c r="H9" s="55">
        <f>'[1].CSV]EXPORT[1]'!F8</f>
        <v>4987</v>
      </c>
      <c r="I9" s="53">
        <f>'[1].CSV]EXPORT[1]'!G8</f>
        <v>884</v>
      </c>
      <c r="J9" s="54">
        <f aca="true" t="shared" si="4" ref="J9:J71">IF(H9=0,0,(I9/H9))</f>
        <v>0.1772608782835372</v>
      </c>
      <c r="K9" s="56">
        <f>'[2]predischarge'!$D8</f>
        <v>25</v>
      </c>
      <c r="L9" s="18">
        <f aca="true" t="shared" si="5" ref="L9:L22">SUM(M9:N9)</f>
        <v>2476</v>
      </c>
      <c r="M9" s="56">
        <f>'[3]1-26-09 '!P10</f>
        <v>185</v>
      </c>
      <c r="N9" s="56">
        <f>'[3]1-26-09 '!J10</f>
        <v>2291</v>
      </c>
      <c r="O9" s="53">
        <f>'[1].CSV]EXPORT[1]'!$H8+'[1].CSV]EXPORT[1]'!$J8</f>
        <v>1</v>
      </c>
      <c r="P9" s="15"/>
      <c r="Q9" s="53"/>
      <c r="R9" s="57"/>
    </row>
    <row r="10" spans="1:18" s="31" customFormat="1" ht="15.75" customHeight="1">
      <c r="A10" s="22" t="s">
        <v>19</v>
      </c>
      <c r="B10" s="53">
        <f>'[1].CSV]EXPORT[1]'!B9</f>
        <v>4908</v>
      </c>
      <c r="C10" s="53">
        <f>'[1].CSV]EXPORT[1]'!C9</f>
        <v>1052</v>
      </c>
      <c r="D10" s="54">
        <f t="shared" si="2"/>
        <v>0.2143439282803586</v>
      </c>
      <c r="E10" s="55">
        <f>SUM('[4]Non-Rating Pending'!B9:K9)</f>
        <v>932</v>
      </c>
      <c r="F10" s="53">
        <f>SUM('[4]Non-Rating Pending'!L9:U9)</f>
        <v>50</v>
      </c>
      <c r="G10" s="54">
        <f t="shared" si="3"/>
        <v>0.0536480686695279</v>
      </c>
      <c r="H10" s="55">
        <f>'[1].CSV]EXPORT[1]'!F9</f>
        <v>6479</v>
      </c>
      <c r="I10" s="53">
        <f>'[1].CSV]EXPORT[1]'!G9</f>
        <v>1306</v>
      </c>
      <c r="J10" s="54">
        <f t="shared" si="4"/>
        <v>0.20157431702423215</v>
      </c>
      <c r="K10" s="56">
        <f>'[2]predischarge'!$D9</f>
        <v>149</v>
      </c>
      <c r="L10" s="18">
        <f t="shared" si="5"/>
        <v>1148</v>
      </c>
      <c r="M10" s="56">
        <f>'[3]1-26-09 '!P11</f>
        <v>239</v>
      </c>
      <c r="N10" s="56">
        <f>'[3]1-26-09 '!J11</f>
        <v>909</v>
      </c>
      <c r="O10" s="53">
        <f>'[1].CSV]EXPORT[1]'!$H9+'[1].CSV]EXPORT[1]'!$J9</f>
        <v>1</v>
      </c>
      <c r="P10" s="15">
        <v>13244</v>
      </c>
      <c r="Q10" s="53"/>
      <c r="R10" s="57"/>
    </row>
    <row r="11" spans="1:18" s="31" customFormat="1" ht="15.75" customHeight="1">
      <c r="A11" s="22" t="s">
        <v>20</v>
      </c>
      <c r="B11" s="53">
        <f>'[1].CSV]EXPORT[1]'!B10</f>
        <v>10508</v>
      </c>
      <c r="C11" s="53">
        <f>'[1].CSV]EXPORT[1]'!C10</f>
        <v>2772</v>
      </c>
      <c r="D11" s="54">
        <f t="shared" si="2"/>
        <v>0.2637990102778835</v>
      </c>
      <c r="E11" s="55">
        <f>SUM('[4]Non-Rating Pending'!B10:K10)</f>
        <v>1602</v>
      </c>
      <c r="F11" s="53">
        <f>SUM('[4]Non-Rating Pending'!L10:U10)</f>
        <v>223</v>
      </c>
      <c r="G11" s="54">
        <f t="shared" si="3"/>
        <v>0.13920099875156056</v>
      </c>
      <c r="H11" s="55">
        <f>'[1].CSV]EXPORT[1]'!F10</f>
        <v>12990</v>
      </c>
      <c r="I11" s="53">
        <f>'[1].CSV]EXPORT[1]'!G10</f>
        <v>3151</v>
      </c>
      <c r="J11" s="54">
        <f t="shared" si="4"/>
        <v>0.24257120862201695</v>
      </c>
      <c r="K11" s="56">
        <f>'[2]predischarge'!$D10</f>
        <v>93</v>
      </c>
      <c r="L11" s="18">
        <f t="shared" si="5"/>
        <v>6024</v>
      </c>
      <c r="M11" s="56">
        <f>'[3]1-26-09 '!P12</f>
        <v>353</v>
      </c>
      <c r="N11" s="56">
        <f>'[3]1-26-09 '!J12</f>
        <v>5671</v>
      </c>
      <c r="O11" s="53">
        <f>'[1].CSV]EXPORT[1]'!$H10+'[1].CSV]EXPORT[1]'!$J10</f>
        <v>1</v>
      </c>
      <c r="P11" s="15"/>
      <c r="Q11" s="53">
        <v>0</v>
      </c>
      <c r="R11" s="57"/>
    </row>
    <row r="12" spans="1:18" s="31" customFormat="1" ht="15.75" customHeight="1">
      <c r="A12" s="22" t="s">
        <v>21</v>
      </c>
      <c r="B12" s="53">
        <f>'[1].CSV]EXPORT[1]'!B11</f>
        <v>10541</v>
      </c>
      <c r="C12" s="53">
        <f>'[1].CSV]EXPORT[1]'!C11</f>
        <v>3378</v>
      </c>
      <c r="D12" s="54">
        <f t="shared" si="2"/>
        <v>0.3204629541789204</v>
      </c>
      <c r="E12" s="55">
        <f>SUM('[4]Non-Rating Pending'!B11:K11)</f>
        <v>2691</v>
      </c>
      <c r="F12" s="53">
        <f>SUM('[4]Non-Rating Pending'!L11:U11)</f>
        <v>573</v>
      </c>
      <c r="G12" s="54">
        <f t="shared" si="3"/>
        <v>0.2129319955406912</v>
      </c>
      <c r="H12" s="55">
        <f>'[1].CSV]EXPORT[1]'!F11</f>
        <v>15116</v>
      </c>
      <c r="I12" s="53">
        <f>'[1].CSV]EXPORT[1]'!G11</f>
        <v>4765</v>
      </c>
      <c r="J12" s="54">
        <f t="shared" si="4"/>
        <v>0.31522889653347447</v>
      </c>
      <c r="K12" s="56">
        <f>'[2]predischarge'!$D11</f>
        <v>120</v>
      </c>
      <c r="L12" s="18">
        <f t="shared" si="5"/>
        <v>4171</v>
      </c>
      <c r="M12" s="56">
        <f>'[3]1-26-09 '!P13</f>
        <v>447</v>
      </c>
      <c r="N12" s="56">
        <f>'[3]1-26-09 '!J13</f>
        <v>3724</v>
      </c>
      <c r="O12" s="53">
        <f>'[1].CSV]EXPORT[1]'!$H11+'[1].CSV]EXPORT[1]'!$J11</f>
        <v>1</v>
      </c>
      <c r="P12" s="15"/>
      <c r="Q12" s="53"/>
      <c r="R12" s="57"/>
    </row>
    <row r="13" spans="1:18" s="31" customFormat="1" ht="15.75" customHeight="1">
      <c r="A13" s="22" t="s">
        <v>22</v>
      </c>
      <c r="B13" s="53">
        <f>'[1].CSV]EXPORT[1]'!B12</f>
        <v>1628</v>
      </c>
      <c r="C13" s="53">
        <f>'[1].CSV]EXPORT[1]'!C12</f>
        <v>208</v>
      </c>
      <c r="D13" s="54">
        <f t="shared" si="2"/>
        <v>0.12776412776412777</v>
      </c>
      <c r="E13" s="55">
        <f>SUM('[4]Non-Rating Pending'!B12:K12)</f>
        <v>360</v>
      </c>
      <c r="F13" s="53">
        <f>SUM('[4]Non-Rating Pending'!L12:U12)</f>
        <v>51</v>
      </c>
      <c r="G13" s="54">
        <f t="shared" si="3"/>
        <v>0.14166666666666666</v>
      </c>
      <c r="H13" s="55">
        <f>'[1].CSV]EXPORT[1]'!F12</f>
        <v>2737</v>
      </c>
      <c r="I13" s="53">
        <f>'[1].CSV]EXPORT[1]'!G12</f>
        <v>448</v>
      </c>
      <c r="J13" s="54">
        <f t="shared" si="4"/>
        <v>0.1636828644501279</v>
      </c>
      <c r="K13" s="56">
        <f>'[2]predischarge'!$D12</f>
        <v>8</v>
      </c>
      <c r="L13" s="18">
        <f t="shared" si="5"/>
        <v>1228</v>
      </c>
      <c r="M13" s="56">
        <f>'[3]1-26-09 '!P14</f>
        <v>193</v>
      </c>
      <c r="N13" s="56">
        <f>'[3]1-26-09 '!J14</f>
        <v>1035</v>
      </c>
      <c r="O13" s="53">
        <f>'[1].CSV]EXPORT[1]'!$H12+'[1].CSV]EXPORT[1]'!$J12</f>
        <v>0</v>
      </c>
      <c r="P13" s="15"/>
      <c r="Q13" s="53"/>
      <c r="R13" s="57"/>
    </row>
    <row r="14" spans="1:18" s="31" customFormat="1" ht="15.75" customHeight="1">
      <c r="A14" s="22" t="s">
        <v>23</v>
      </c>
      <c r="B14" s="53">
        <f>'[1].CSV]EXPORT[1]'!B13</f>
        <v>8489</v>
      </c>
      <c r="C14" s="53">
        <f>'[1].CSV]EXPORT[1]'!C13</f>
        <v>2031</v>
      </c>
      <c r="D14" s="54">
        <f t="shared" si="2"/>
        <v>0.2392507951466604</v>
      </c>
      <c r="E14" s="55">
        <f>SUM('[4]Non-Rating Pending'!B13:K13)</f>
        <v>3000</v>
      </c>
      <c r="F14" s="53">
        <f>SUM('[4]Non-Rating Pending'!L13:U13)</f>
        <v>650</v>
      </c>
      <c r="G14" s="54">
        <f t="shared" si="3"/>
        <v>0.21666666666666667</v>
      </c>
      <c r="H14" s="55">
        <f>'[1].CSV]EXPORT[1]'!F13</f>
        <v>12379</v>
      </c>
      <c r="I14" s="53">
        <f>'[1].CSV]EXPORT[1]'!G13</f>
        <v>3096</v>
      </c>
      <c r="J14" s="54">
        <f t="shared" si="4"/>
        <v>0.2501009774618305</v>
      </c>
      <c r="K14" s="56">
        <f>'[2]predischarge'!$D13</f>
        <v>33</v>
      </c>
      <c r="L14" s="18">
        <f t="shared" si="5"/>
        <v>3230</v>
      </c>
      <c r="M14" s="56">
        <f>'[3]1-26-09 '!P15</f>
        <v>380</v>
      </c>
      <c r="N14" s="56">
        <f>'[3]1-26-09 '!J15</f>
        <v>2850</v>
      </c>
      <c r="O14" s="53">
        <f>'[1].CSV]EXPORT[1]'!$H13+'[1].CSV]EXPORT[1]'!$J13</f>
        <v>1</v>
      </c>
      <c r="P14" s="15"/>
      <c r="Q14" s="53"/>
      <c r="R14" s="57"/>
    </row>
    <row r="15" spans="1:18" s="31" customFormat="1" ht="15.75" customHeight="1">
      <c r="A15" s="22" t="s">
        <v>24</v>
      </c>
      <c r="B15" s="53">
        <f>'[1].CSV]EXPORT[1]'!B14</f>
        <v>1262</v>
      </c>
      <c r="C15" s="53">
        <f>'[1].CSV]EXPORT[1]'!C14</f>
        <v>243</v>
      </c>
      <c r="D15" s="54">
        <f t="shared" si="2"/>
        <v>0.19255150554675118</v>
      </c>
      <c r="E15" s="55">
        <f>SUM('[4]Non-Rating Pending'!B14:K14)</f>
        <v>365</v>
      </c>
      <c r="F15" s="53">
        <f>SUM('[4]Non-Rating Pending'!L14:U14)</f>
        <v>43</v>
      </c>
      <c r="G15" s="54">
        <f t="shared" si="3"/>
        <v>0.1178082191780822</v>
      </c>
      <c r="H15" s="55">
        <f>'[1].CSV]EXPORT[1]'!F14</f>
        <v>1795</v>
      </c>
      <c r="I15" s="53">
        <f>'[1].CSV]EXPORT[1]'!G14</f>
        <v>301</v>
      </c>
      <c r="J15" s="54">
        <f t="shared" si="4"/>
        <v>0.16768802228412255</v>
      </c>
      <c r="K15" s="56">
        <f>'[2]predischarge'!$D14</f>
        <v>12</v>
      </c>
      <c r="L15" s="18">
        <f t="shared" si="5"/>
        <v>639</v>
      </c>
      <c r="M15" s="56">
        <f>'[3]1-26-09 '!P16</f>
        <v>83</v>
      </c>
      <c r="N15" s="56">
        <f>'[3]1-26-09 '!J16</f>
        <v>556</v>
      </c>
      <c r="O15" s="53">
        <f>'[1].CSV]EXPORT[1]'!$H14+'[1].CSV]EXPORT[1]'!$J14</f>
        <v>0</v>
      </c>
      <c r="P15" s="15"/>
      <c r="Q15" s="53">
        <v>0</v>
      </c>
      <c r="R15" s="57"/>
    </row>
    <row r="16" spans="1:18" s="31" customFormat="1" ht="15.75" customHeight="1">
      <c r="A16" s="22" t="s">
        <v>25</v>
      </c>
      <c r="B16" s="53">
        <f>'[1].CSV]EXPORT[1]'!B15</f>
        <v>7672</v>
      </c>
      <c r="C16" s="53">
        <f>'[1].CSV]EXPORT[1]'!C15</f>
        <v>2740</v>
      </c>
      <c r="D16" s="54">
        <f t="shared" si="2"/>
        <v>0.35714285714285715</v>
      </c>
      <c r="E16" s="55">
        <f>SUM('[4]Non-Rating Pending'!B15:K15)</f>
        <v>3205</v>
      </c>
      <c r="F16" s="53">
        <f>SUM('[4]Non-Rating Pending'!L15:U15)</f>
        <v>910</v>
      </c>
      <c r="G16" s="54">
        <f t="shared" si="3"/>
        <v>0.2839313572542902</v>
      </c>
      <c r="H16" s="55">
        <f>'[1].CSV]EXPORT[1]'!F15</f>
        <v>12449</v>
      </c>
      <c r="I16" s="53">
        <f>'[1].CSV]EXPORT[1]'!G15</f>
        <v>3948</v>
      </c>
      <c r="J16" s="54">
        <f t="shared" si="4"/>
        <v>0.3171339063378585</v>
      </c>
      <c r="K16" s="56">
        <f>'[2]predischarge'!$D15</f>
        <v>22</v>
      </c>
      <c r="L16" s="18">
        <f t="shared" si="5"/>
        <v>2364</v>
      </c>
      <c r="M16" s="56">
        <f>'[3]1-26-09 '!P17</f>
        <v>297</v>
      </c>
      <c r="N16" s="56">
        <f>'[3]1-26-09 '!J17</f>
        <v>2067</v>
      </c>
      <c r="O16" s="53">
        <f>'[1].CSV]EXPORT[1]'!$H15+'[1].CSV]EXPORT[1]'!$J15</f>
        <v>6</v>
      </c>
      <c r="P16" s="15"/>
      <c r="Q16" s="53"/>
      <c r="R16" s="57"/>
    </row>
    <row r="17" spans="1:18" s="31" customFormat="1" ht="15.75" customHeight="1">
      <c r="A17" s="22" t="s">
        <v>26</v>
      </c>
      <c r="B17" s="53">
        <f>'[1].CSV]EXPORT[1]'!B16</f>
        <v>2806</v>
      </c>
      <c r="C17" s="53">
        <f>'[1].CSV]EXPORT[1]'!C16</f>
        <v>622</v>
      </c>
      <c r="D17" s="54">
        <f t="shared" si="2"/>
        <v>0.22166785459729152</v>
      </c>
      <c r="E17" s="55">
        <f>SUM('[4]Non-Rating Pending'!B16:K16)</f>
        <v>946</v>
      </c>
      <c r="F17" s="53">
        <f>SUM('[4]Non-Rating Pending'!L16:U16)</f>
        <v>255</v>
      </c>
      <c r="G17" s="54">
        <f t="shared" si="3"/>
        <v>0.26955602536997886</v>
      </c>
      <c r="H17" s="55">
        <f>'[1].CSV]EXPORT[1]'!F16</f>
        <v>4178</v>
      </c>
      <c r="I17" s="53">
        <f>'[1].CSV]EXPORT[1]'!G16</f>
        <v>1047</v>
      </c>
      <c r="J17" s="54">
        <f t="shared" si="4"/>
        <v>0.25059837242699856</v>
      </c>
      <c r="K17" s="56">
        <f>'[2]predischarge'!$D16</f>
        <v>21</v>
      </c>
      <c r="L17" s="18">
        <f t="shared" si="5"/>
        <v>1722</v>
      </c>
      <c r="M17" s="56">
        <f>'[3]1-26-09 '!P18</f>
        <v>308</v>
      </c>
      <c r="N17" s="56">
        <f>'[3]1-26-09 '!J18</f>
        <v>1414</v>
      </c>
      <c r="O17" s="53">
        <f>'[1].CSV]EXPORT[1]'!$H16+'[1].CSV]EXPORT[1]'!$J16</f>
        <v>0</v>
      </c>
      <c r="P17" s="15"/>
      <c r="Q17" s="53"/>
      <c r="R17" s="57"/>
    </row>
    <row r="18" spans="1:18" s="31" customFormat="1" ht="15.75" customHeight="1">
      <c r="A18" s="22" t="s">
        <v>27</v>
      </c>
      <c r="B18" s="53">
        <f>'[1].CSV]EXPORT[1]'!B17</f>
        <v>13562</v>
      </c>
      <c r="C18" s="53">
        <f>'[1].CSV]EXPORT[1]'!C17</f>
        <v>1482</v>
      </c>
      <c r="D18" s="54">
        <f t="shared" si="2"/>
        <v>0.10927591800619378</v>
      </c>
      <c r="E18" s="55">
        <f>SUM('[4]Non-Rating Pending'!B17:K17)</f>
        <v>32725</v>
      </c>
      <c r="F18" s="53">
        <f>SUM('[4]Non-Rating Pending'!L17:U17)</f>
        <v>2604</v>
      </c>
      <c r="G18" s="54">
        <f t="shared" si="3"/>
        <v>0.07957219251336899</v>
      </c>
      <c r="H18" s="55">
        <f>'[1].CSV]EXPORT[1]'!F17</f>
        <v>53730</v>
      </c>
      <c r="I18" s="53">
        <f>'[1].CSV]EXPORT[1]'!G17</f>
        <v>4659</v>
      </c>
      <c r="J18" s="54">
        <f t="shared" si="4"/>
        <v>0.08671133445002792</v>
      </c>
      <c r="K18" s="56">
        <f>'[2]predischarge'!$D17</f>
        <v>58</v>
      </c>
      <c r="L18" s="18">
        <f t="shared" si="5"/>
        <v>3400</v>
      </c>
      <c r="M18" s="56">
        <f>'[3]1-26-09 '!P19</f>
        <v>554</v>
      </c>
      <c r="N18" s="56">
        <f>'[3]1-26-09 '!J19</f>
        <v>2846</v>
      </c>
      <c r="O18" s="53">
        <f>'[1].CSV]EXPORT[1]'!$H17+'[1].CSV]EXPORT[1]'!$J17</f>
        <v>7605</v>
      </c>
      <c r="P18" s="15"/>
      <c r="Q18" s="53"/>
      <c r="R18" s="57"/>
    </row>
    <row r="19" spans="1:18" s="31" customFormat="1" ht="15.75" customHeight="1">
      <c r="A19" s="22" t="s">
        <v>28</v>
      </c>
      <c r="B19" s="53">
        <f>'[1].CSV]EXPORT[1]'!B18</f>
        <v>4724</v>
      </c>
      <c r="C19" s="53">
        <f>'[1].CSV]EXPORT[1]'!C18</f>
        <v>1473</v>
      </c>
      <c r="D19" s="54">
        <f t="shared" si="2"/>
        <v>0.3118120237087214</v>
      </c>
      <c r="E19" s="55">
        <f>SUM('[4]Non-Rating Pending'!B18:K18)</f>
        <v>1908</v>
      </c>
      <c r="F19" s="53">
        <f>SUM('[4]Non-Rating Pending'!L18:U18)</f>
        <v>306</v>
      </c>
      <c r="G19" s="54">
        <f t="shared" si="3"/>
        <v>0.16037735849056603</v>
      </c>
      <c r="H19" s="55">
        <f>'[1].CSV]EXPORT[1]'!F18</f>
        <v>6908</v>
      </c>
      <c r="I19" s="53">
        <f>'[1].CSV]EXPORT[1]'!G18</f>
        <v>1831</v>
      </c>
      <c r="J19" s="54">
        <f t="shared" si="4"/>
        <v>0.26505500868558196</v>
      </c>
      <c r="K19" s="56">
        <f>'[2]predischarge'!$D18</f>
        <v>271</v>
      </c>
      <c r="L19" s="18">
        <f t="shared" si="5"/>
        <v>2187</v>
      </c>
      <c r="M19" s="56">
        <f>'[3]1-26-09 '!$P$22</f>
        <v>71</v>
      </c>
      <c r="N19" s="56">
        <f>'[3]1-26-09 '!$J$22</f>
        <v>2116</v>
      </c>
      <c r="O19" s="53">
        <f>'[1].CSV]EXPORT[1]'!$H18+'[1].CSV]EXPORT[1]'!$J18</f>
        <v>0</v>
      </c>
      <c r="P19" s="15"/>
      <c r="Q19" s="53"/>
      <c r="R19" s="57"/>
    </row>
    <row r="20" spans="1:18" s="31" customFormat="1" ht="15.75" customHeight="1">
      <c r="A20" s="22" t="s">
        <v>29</v>
      </c>
      <c r="B20" s="53">
        <f>'[1].CSV]EXPORT[1]'!B19</f>
        <v>1355</v>
      </c>
      <c r="C20" s="53">
        <f>'[1].CSV]EXPORT[1]'!C19</f>
        <v>103</v>
      </c>
      <c r="D20" s="54">
        <f t="shared" si="2"/>
        <v>0.07601476014760147</v>
      </c>
      <c r="E20" s="55">
        <f>SUM('[4]Non-Rating Pending'!B19:K19)</f>
        <v>151</v>
      </c>
      <c r="F20" s="53">
        <f>SUM('[4]Non-Rating Pending'!L19:U19)</f>
        <v>4</v>
      </c>
      <c r="G20" s="54">
        <f t="shared" si="3"/>
        <v>0.026490066225165563</v>
      </c>
      <c r="H20" s="55">
        <f>'[1].CSV]EXPORT[1]'!F19</f>
        <v>1727</v>
      </c>
      <c r="I20" s="53">
        <f>'[1].CSV]EXPORT[1]'!G19</f>
        <v>153</v>
      </c>
      <c r="J20" s="54">
        <f t="shared" si="4"/>
        <v>0.08859293572669369</v>
      </c>
      <c r="K20" s="56">
        <f>'[2]predischarge'!$D19</f>
        <v>6</v>
      </c>
      <c r="L20" s="18">
        <f t="shared" si="5"/>
        <v>1305</v>
      </c>
      <c r="M20" s="56">
        <f>'[3]1-26-09 '!P25</f>
        <v>110</v>
      </c>
      <c r="N20" s="56">
        <f>'[3]1-26-09 '!$J$25</f>
        <v>1195</v>
      </c>
      <c r="O20" s="53">
        <f>'[1].CSV]EXPORT[1]'!$H19+'[1].CSV]EXPORT[1]'!$J19</f>
        <v>1</v>
      </c>
      <c r="P20" s="15"/>
      <c r="Q20" s="53"/>
      <c r="R20" s="57"/>
    </row>
    <row r="21" spans="1:18" s="31" customFormat="1" ht="15.75" customHeight="1">
      <c r="A21" s="22" t="s">
        <v>30</v>
      </c>
      <c r="B21" s="53">
        <f>'[1].CSV]EXPORT[1]'!B20</f>
        <v>2309</v>
      </c>
      <c r="C21" s="53">
        <f>'[1].CSV]EXPORT[1]'!C20</f>
        <v>420</v>
      </c>
      <c r="D21" s="54">
        <f t="shared" si="2"/>
        <v>0.1818969250757904</v>
      </c>
      <c r="E21" s="55">
        <f>SUM('[4]Non-Rating Pending'!B20:K20)</f>
        <v>646</v>
      </c>
      <c r="F21" s="53">
        <f>SUM('[4]Non-Rating Pending'!L20:U20)</f>
        <v>20</v>
      </c>
      <c r="G21" s="54">
        <f t="shared" si="3"/>
        <v>0.030959752321981424</v>
      </c>
      <c r="H21" s="55">
        <f>'[1].CSV]EXPORT[1]'!F20</f>
        <v>3295</v>
      </c>
      <c r="I21" s="53">
        <f>'[1].CSV]EXPORT[1]'!G20</f>
        <v>471</v>
      </c>
      <c r="J21" s="54">
        <f t="shared" si="4"/>
        <v>0.14294385432473444</v>
      </c>
      <c r="K21" s="56">
        <f>'[2]predischarge'!$D20</f>
        <v>11</v>
      </c>
      <c r="L21" s="18">
        <f t="shared" si="5"/>
        <v>745</v>
      </c>
      <c r="M21" s="56">
        <f>'[3]1-26-09 '!P26</f>
        <v>109</v>
      </c>
      <c r="N21" s="56">
        <f>'[3]1-26-09 '!$J$26</f>
        <v>636</v>
      </c>
      <c r="O21" s="53">
        <f>'[1].CSV]EXPORT[1]'!$H20+'[1].CSV]EXPORT[1]'!$J20</f>
        <v>0</v>
      </c>
      <c r="P21" s="15"/>
      <c r="Q21" s="53"/>
      <c r="R21" s="57"/>
    </row>
    <row r="22" spans="1:18" s="31" customFormat="1" ht="15.75" customHeight="1">
      <c r="A22" s="22" t="s">
        <v>31</v>
      </c>
      <c r="B22" s="53">
        <f>'[1].CSV]EXPORT[1]'!B21</f>
        <v>679</v>
      </c>
      <c r="C22" s="53">
        <f>'[1].CSV]EXPORT[1]'!C21</f>
        <v>179</v>
      </c>
      <c r="D22" s="54">
        <f t="shared" si="2"/>
        <v>0.26362297496318116</v>
      </c>
      <c r="E22" s="55">
        <f>SUM('[4]Non-Rating Pending'!B21:K21)</f>
        <v>67</v>
      </c>
      <c r="F22" s="53">
        <f>SUM('[4]Non-Rating Pending'!L21:U21)</f>
        <v>3</v>
      </c>
      <c r="G22" s="54">
        <f t="shared" si="3"/>
        <v>0.04477611940298507</v>
      </c>
      <c r="H22" s="55">
        <f>'[1].CSV]EXPORT[1]'!F21</f>
        <v>781</v>
      </c>
      <c r="I22" s="53">
        <f>'[1].CSV]EXPORT[1]'!G21</f>
        <v>182</v>
      </c>
      <c r="J22" s="54">
        <f t="shared" si="4"/>
        <v>0.2330345710627401</v>
      </c>
      <c r="K22" s="56">
        <f>'[2]predischarge'!$D21</f>
        <v>0</v>
      </c>
      <c r="L22" s="18">
        <f t="shared" si="5"/>
        <v>379</v>
      </c>
      <c r="M22" s="56">
        <f>'[3]1-26-09 '!P27</f>
        <v>21</v>
      </c>
      <c r="N22" s="95">
        <f>'[3]1-26-09 '!$J$27</f>
        <v>358</v>
      </c>
      <c r="O22" s="60">
        <f>'[1].CSV]EXPORT[1]'!$H21+'[1].CSV]EXPORT[1]'!$J21</f>
        <v>0</v>
      </c>
      <c r="P22" s="19"/>
      <c r="Q22" s="53"/>
      <c r="R22" s="57"/>
    </row>
    <row r="23" spans="1:18" s="31" customFormat="1" ht="15.75" customHeight="1">
      <c r="A23" s="23" t="s">
        <v>32</v>
      </c>
      <c r="B23" s="98">
        <f>'[1].CSV]EXPORT[1]'!B22</f>
        <v>652</v>
      </c>
      <c r="C23" s="4">
        <f>'[1].CSV]EXPORT[1]'!C22</f>
        <v>56</v>
      </c>
      <c r="D23" s="61">
        <f t="shared" si="2"/>
        <v>0.08588957055214724</v>
      </c>
      <c r="E23" s="62">
        <f>SUM('[4]Non-Rating Pending'!B22:K22)</f>
        <v>156</v>
      </c>
      <c r="F23" s="4">
        <f>SUM('[4]Non-Rating Pending'!L22:U22)</f>
        <v>12</v>
      </c>
      <c r="G23" s="61">
        <f t="shared" si="3"/>
        <v>0.07692307692307693</v>
      </c>
      <c r="H23" s="62">
        <f>'[1].CSV]EXPORT[1]'!F22</f>
        <v>900</v>
      </c>
      <c r="I23" s="4">
        <f>'[1].CSV]EXPORT[1]'!G22</f>
        <v>75</v>
      </c>
      <c r="J23" s="61">
        <f t="shared" si="4"/>
        <v>0.08333333333333333</v>
      </c>
      <c r="K23" s="64">
        <f>'[2]predischarge'!$D22</f>
        <v>7</v>
      </c>
      <c r="L23" s="63">
        <f>SUM(M23:N23)</f>
        <v>493</v>
      </c>
      <c r="M23" s="56">
        <f>'[3]1-26-09 '!$P$30</f>
        <v>16</v>
      </c>
      <c r="N23" s="18">
        <f>'[3]1-26-09 '!$J$30</f>
        <v>477</v>
      </c>
      <c r="O23" s="65">
        <f>'[1].CSV]EXPORT[1]'!$H22+'[1].CSV]EXPORT[1]'!$J22</f>
        <v>1</v>
      </c>
      <c r="P23" s="71"/>
      <c r="Q23" s="4"/>
      <c r="R23" s="66"/>
    </row>
    <row r="24" spans="1:18" s="31" customFormat="1" ht="16.5" customHeight="1">
      <c r="A24" s="93" t="s">
        <v>33</v>
      </c>
      <c r="B24" s="53"/>
      <c r="C24" s="53"/>
      <c r="D24" s="53"/>
      <c r="E24" s="53"/>
      <c r="F24" s="53"/>
      <c r="G24" s="53"/>
      <c r="H24" s="53"/>
      <c r="I24" s="53"/>
      <c r="J24" s="53"/>
      <c r="K24" s="56"/>
      <c r="L24" s="15"/>
      <c r="M24" s="94"/>
      <c r="N24" s="107" t="s">
        <v>86</v>
      </c>
      <c r="O24" s="15"/>
      <c r="P24" s="18"/>
      <c r="Q24" s="60"/>
      <c r="R24" s="57"/>
    </row>
    <row r="25" spans="1:18" s="31" customFormat="1" ht="15.75" customHeight="1">
      <c r="A25" s="22" t="s">
        <v>34</v>
      </c>
      <c r="B25" s="53">
        <f>'[1].CSV]EXPORT[1]'!B23</f>
        <v>17922</v>
      </c>
      <c r="C25" s="53">
        <f>'[1].CSV]EXPORT[1]'!C23</f>
        <v>5399</v>
      </c>
      <c r="D25" s="54">
        <f>C25/B25</f>
        <v>0.3012498605066399</v>
      </c>
      <c r="E25" s="55">
        <f>SUM('[4]Non-Rating Pending'!B23:K23)</f>
        <v>5171</v>
      </c>
      <c r="F25" s="53">
        <f>SUM('[4]Non-Rating Pending'!L23:U23)</f>
        <v>1218</v>
      </c>
      <c r="G25" s="54">
        <f t="shared" si="3"/>
        <v>0.23554438213111584</v>
      </c>
      <c r="H25" s="55">
        <f>'[1].CSV]EXPORT[1]'!F23</f>
        <v>28622</v>
      </c>
      <c r="I25" s="53">
        <f>'[1].CSV]EXPORT[1]'!G23</f>
        <v>10026</v>
      </c>
      <c r="J25" s="54">
        <f t="shared" si="4"/>
        <v>0.3502899867234994</v>
      </c>
      <c r="K25" s="56">
        <f>'[2]predischarge'!$D23</f>
        <v>385</v>
      </c>
      <c r="L25" s="18">
        <f>SUM(M25:N25)</f>
        <v>6687</v>
      </c>
      <c r="M25" s="56">
        <f>'[3]1-26-09 '!P32</f>
        <v>563</v>
      </c>
      <c r="N25" s="95">
        <f>'[3]1-26-09 '!J32</f>
        <v>6124</v>
      </c>
      <c r="O25" s="60">
        <f>'[1].CSV]EXPORT[1]'!$H23+'[1].CSV]EXPORT[1]'!$J23</f>
        <v>3</v>
      </c>
      <c r="P25" s="114">
        <v>11193</v>
      </c>
      <c r="Q25" s="60">
        <v>0</v>
      </c>
      <c r="R25" s="57"/>
    </row>
    <row r="26" spans="1:18" s="31" customFormat="1" ht="15.75" customHeight="1">
      <c r="A26" s="22" t="s">
        <v>35</v>
      </c>
      <c r="B26" s="53">
        <f>'[1].CSV]EXPORT[1]'!B24</f>
        <v>7397</v>
      </c>
      <c r="C26" s="53">
        <f>'[1].CSV]EXPORT[1]'!C24</f>
        <v>1079</v>
      </c>
      <c r="D26" s="54">
        <f aca="true" t="shared" si="6" ref="D26:D36">C26/B26</f>
        <v>0.14586994727592267</v>
      </c>
      <c r="E26" s="55">
        <f>SUM('[4]Non-Rating Pending'!B24:K24)</f>
        <v>1525</v>
      </c>
      <c r="F26" s="53">
        <f>SUM('[4]Non-Rating Pending'!L24:U24)</f>
        <v>106</v>
      </c>
      <c r="G26" s="54">
        <f t="shared" si="3"/>
        <v>0.06950819672131148</v>
      </c>
      <c r="H26" s="55">
        <f>'[1].CSV]EXPORT[1]'!F24</f>
        <v>10241</v>
      </c>
      <c r="I26" s="53">
        <f>'[1].CSV]EXPORT[1]'!G24</f>
        <v>1547</v>
      </c>
      <c r="J26" s="54">
        <f t="shared" si="4"/>
        <v>0.15105946684894053</v>
      </c>
      <c r="K26" s="56">
        <f>'[2]predischarge'!$D24</f>
        <v>99</v>
      </c>
      <c r="L26" s="18">
        <f aca="true" t="shared" si="7" ref="L26:L36">SUM(M26:N26)</f>
        <v>3501</v>
      </c>
      <c r="M26" s="56">
        <f>'[3]1-26-09 '!P33</f>
        <v>583</v>
      </c>
      <c r="N26" s="95">
        <f>'[3]1-26-09 '!J33</f>
        <v>2918</v>
      </c>
      <c r="O26" s="60">
        <f>'[1].CSV]EXPORT[1]'!$H24+'[1].CSV]EXPORT[1]'!$J24</f>
        <v>5</v>
      </c>
      <c r="P26" s="18"/>
      <c r="Q26" s="60"/>
      <c r="R26" s="57"/>
    </row>
    <row r="27" spans="1:18" s="31" customFormat="1" ht="15.75" customHeight="1">
      <c r="A27" s="22" t="s">
        <v>36</v>
      </c>
      <c r="B27" s="53">
        <f>'[1].CSV]EXPORT[1]'!B25</f>
        <v>2392</v>
      </c>
      <c r="C27" s="53">
        <f>'[1].CSV]EXPORT[1]'!C25</f>
        <v>333</v>
      </c>
      <c r="D27" s="54">
        <f t="shared" si="6"/>
        <v>0.13921404682274247</v>
      </c>
      <c r="E27" s="55">
        <f>SUM('[4]Non-Rating Pending'!B25:K25)</f>
        <v>826</v>
      </c>
      <c r="F27" s="53">
        <f>SUM('[4]Non-Rating Pending'!L25:U25)</f>
        <v>66</v>
      </c>
      <c r="G27" s="54">
        <f t="shared" si="3"/>
        <v>0.07990314769975787</v>
      </c>
      <c r="H27" s="55">
        <f>'[1].CSV]EXPORT[1]'!F25</f>
        <v>4058</v>
      </c>
      <c r="I27" s="53">
        <f>'[1].CSV]EXPORT[1]'!G25</f>
        <v>715</v>
      </c>
      <c r="J27" s="54">
        <f t="shared" si="4"/>
        <v>0.17619517003449975</v>
      </c>
      <c r="K27" s="56">
        <f>'[2]predischarge'!$D25</f>
        <v>15</v>
      </c>
      <c r="L27" s="18">
        <f t="shared" si="7"/>
        <v>2211</v>
      </c>
      <c r="M27" s="56">
        <f>'[3]1-26-09 '!P34</f>
        <v>237</v>
      </c>
      <c r="N27" s="95">
        <f>'[3]1-26-09 '!J34</f>
        <v>1974</v>
      </c>
      <c r="O27" s="60">
        <f>'[1].CSV]EXPORT[1]'!$H25+'[1].CSV]EXPORT[1]'!$J25</f>
        <v>0</v>
      </c>
      <c r="P27" s="18"/>
      <c r="Q27" s="60"/>
      <c r="R27" s="57"/>
    </row>
    <row r="28" spans="1:18" s="31" customFormat="1" ht="15.75" customHeight="1">
      <c r="A28" s="22" t="s">
        <v>37</v>
      </c>
      <c r="B28" s="53">
        <f>'[1].CSV]EXPORT[1]'!B26</f>
        <v>4577</v>
      </c>
      <c r="C28" s="53">
        <f>'[1].CSV]EXPORT[1]'!C26</f>
        <v>1445</v>
      </c>
      <c r="D28" s="54">
        <f t="shared" si="6"/>
        <v>0.31570897968101375</v>
      </c>
      <c r="E28" s="55">
        <f>SUM('[4]Non-Rating Pending'!B26:K26)</f>
        <v>1874</v>
      </c>
      <c r="F28" s="53">
        <f>SUM('[4]Non-Rating Pending'!L26:U26)</f>
        <v>454</v>
      </c>
      <c r="G28" s="54">
        <f t="shared" si="3"/>
        <v>0.24226254002134473</v>
      </c>
      <c r="H28" s="55">
        <f>'[1].CSV]EXPORT[1]'!F26</f>
        <v>7380</v>
      </c>
      <c r="I28" s="53">
        <f>'[1].CSV]EXPORT[1]'!G26</f>
        <v>2087</v>
      </c>
      <c r="J28" s="54">
        <f t="shared" si="4"/>
        <v>0.28279132791327916</v>
      </c>
      <c r="K28" s="56">
        <f>'[2]predischarge'!$D26</f>
        <v>36</v>
      </c>
      <c r="L28" s="18">
        <f t="shared" si="7"/>
        <v>2368</v>
      </c>
      <c r="M28" s="56">
        <f>'[3]1-26-09 '!P35</f>
        <v>214</v>
      </c>
      <c r="N28" s="95">
        <f>'[3]1-26-09 '!J35</f>
        <v>2154</v>
      </c>
      <c r="O28" s="60">
        <f>'[1].CSV]EXPORT[1]'!$H26+'[1].CSV]EXPORT[1]'!$J26</f>
        <v>1</v>
      </c>
      <c r="P28" s="18"/>
      <c r="Q28" s="60"/>
      <c r="R28" s="57"/>
    </row>
    <row r="29" spans="1:18" s="31" customFormat="1" ht="15.75" customHeight="1">
      <c r="A29" s="22" t="s">
        <v>38</v>
      </c>
      <c r="B29" s="53">
        <f>'[1].CSV]EXPORT[1]'!B27</f>
        <v>5395</v>
      </c>
      <c r="C29" s="53">
        <f>'[1].CSV]EXPORT[1]'!C27</f>
        <v>1042</v>
      </c>
      <c r="D29" s="54">
        <f t="shared" si="6"/>
        <v>0.19314179796107506</v>
      </c>
      <c r="E29" s="55">
        <f>SUM('[4]Non-Rating Pending'!B27:K27)</f>
        <v>1322</v>
      </c>
      <c r="F29" s="53">
        <f>SUM('[4]Non-Rating Pending'!L27:U27)</f>
        <v>157</v>
      </c>
      <c r="G29" s="54">
        <f t="shared" si="3"/>
        <v>0.11875945537065052</v>
      </c>
      <c r="H29" s="55">
        <f>'[1].CSV]EXPORT[1]'!F27</f>
        <v>7488</v>
      </c>
      <c r="I29" s="53">
        <f>'[1].CSV]EXPORT[1]'!G27</f>
        <v>1368</v>
      </c>
      <c r="J29" s="54">
        <f t="shared" si="4"/>
        <v>0.18269230769230768</v>
      </c>
      <c r="K29" s="56">
        <f>'[2]predischarge'!$D27</f>
        <v>137</v>
      </c>
      <c r="L29" s="18">
        <f t="shared" si="7"/>
        <v>2101</v>
      </c>
      <c r="M29" s="56">
        <f>'[3]1-26-09 '!P36</f>
        <v>225</v>
      </c>
      <c r="N29" s="95">
        <f>'[3]1-26-09 '!J36</f>
        <v>1876</v>
      </c>
      <c r="O29" s="60">
        <f>'[1].CSV]EXPORT[1]'!$H27+'[1].CSV]EXPORT[1]'!$J27</f>
        <v>2</v>
      </c>
      <c r="P29" s="18"/>
      <c r="Q29" s="60"/>
      <c r="R29" s="57"/>
    </row>
    <row r="30" spans="1:18" s="31" customFormat="1" ht="15.75" customHeight="1">
      <c r="A30" s="22" t="s">
        <v>39</v>
      </c>
      <c r="B30" s="53">
        <f>'[1].CSV]EXPORT[1]'!B28</f>
        <v>11310</v>
      </c>
      <c r="C30" s="53">
        <f>'[1].CSV]EXPORT[1]'!C28</f>
        <v>3475</v>
      </c>
      <c r="D30" s="54">
        <f t="shared" si="6"/>
        <v>0.3072502210433245</v>
      </c>
      <c r="E30" s="55">
        <f>SUM('[4]Non-Rating Pending'!B28:K28)</f>
        <v>3246</v>
      </c>
      <c r="F30" s="53">
        <f>SUM('[4]Non-Rating Pending'!L28:U28)</f>
        <v>661</v>
      </c>
      <c r="G30" s="54">
        <f t="shared" si="3"/>
        <v>0.20363524337646333</v>
      </c>
      <c r="H30" s="55">
        <f>'[1].CSV]EXPORT[1]'!F28</f>
        <v>18793</v>
      </c>
      <c r="I30" s="53">
        <f>'[1].CSV]EXPORT[1]'!G28</f>
        <v>6175</v>
      </c>
      <c r="J30" s="54">
        <f t="shared" si="4"/>
        <v>0.3285797903474698</v>
      </c>
      <c r="K30" s="56">
        <f>'[2]predischarge'!$D28</f>
        <v>67</v>
      </c>
      <c r="L30" s="18">
        <f t="shared" si="7"/>
        <v>8856</v>
      </c>
      <c r="M30" s="56">
        <f>'[3]1-26-09 '!P37</f>
        <v>725</v>
      </c>
      <c r="N30" s="95">
        <f>'[3]1-26-09 '!J37</f>
        <v>8131</v>
      </c>
      <c r="O30" s="60">
        <f>'[1].CSV]EXPORT[1]'!$H28+'[1].CSV]EXPORT[1]'!$J28</f>
        <v>1</v>
      </c>
      <c r="P30" s="18"/>
      <c r="Q30" s="60"/>
      <c r="R30" s="57"/>
    </row>
    <row r="31" spans="1:18" s="31" customFormat="1" ht="15.75" customHeight="1">
      <c r="A31" s="22" t="s">
        <v>40</v>
      </c>
      <c r="B31" s="53">
        <f>'[1].CSV]EXPORT[1]'!B29</f>
        <v>8742</v>
      </c>
      <c r="C31" s="53">
        <f>'[1].CSV]EXPORT[1]'!C29</f>
        <v>1863</v>
      </c>
      <c r="D31" s="54">
        <f t="shared" si="6"/>
        <v>0.21310912834591628</v>
      </c>
      <c r="E31" s="55">
        <f>SUM('[4]Non-Rating Pending'!B29:K29)</f>
        <v>1130</v>
      </c>
      <c r="F31" s="53">
        <f>SUM('[4]Non-Rating Pending'!L29:U29)</f>
        <v>30</v>
      </c>
      <c r="G31" s="54">
        <f t="shared" si="3"/>
        <v>0.02654867256637168</v>
      </c>
      <c r="H31" s="55">
        <f>'[1].CSV]EXPORT[1]'!F29</f>
        <v>10947</v>
      </c>
      <c r="I31" s="53">
        <f>'[1].CSV]EXPORT[1]'!G29</f>
        <v>2137</v>
      </c>
      <c r="J31" s="54">
        <f t="shared" si="4"/>
        <v>0.1952133004476112</v>
      </c>
      <c r="K31" s="56">
        <f>'[2]predischarge'!$D29</f>
        <v>251</v>
      </c>
      <c r="L31" s="18">
        <f t="shared" si="7"/>
        <v>4237</v>
      </c>
      <c r="M31" s="56">
        <f>'[3]1-26-09 '!P38</f>
        <v>616</v>
      </c>
      <c r="N31" s="95">
        <f>'[3]1-26-09 '!J38</f>
        <v>3621</v>
      </c>
      <c r="O31" s="60">
        <f>'[1].CSV]EXPORT[1]'!$H29+'[1].CSV]EXPORT[1]'!$J29</f>
        <v>0</v>
      </c>
      <c r="P31" s="18"/>
      <c r="Q31" s="60"/>
      <c r="R31" s="57"/>
    </row>
    <row r="32" spans="1:18" s="31" customFormat="1" ht="15.75" customHeight="1">
      <c r="A32" s="22" t="s">
        <v>41</v>
      </c>
      <c r="B32" s="53">
        <f>'[1].CSV]EXPORT[1]'!B30</f>
        <v>14263</v>
      </c>
      <c r="C32" s="53">
        <f>'[1].CSV]EXPORT[1]'!C30</f>
        <v>3740</v>
      </c>
      <c r="D32" s="54">
        <f t="shared" si="6"/>
        <v>0.2622169249106079</v>
      </c>
      <c r="E32" s="55">
        <f>SUM('[4]Non-Rating Pending'!B30:K30)</f>
        <v>1604</v>
      </c>
      <c r="F32" s="53">
        <f>SUM('[4]Non-Rating Pending'!L30:U30)</f>
        <v>84</v>
      </c>
      <c r="G32" s="54">
        <f t="shared" si="3"/>
        <v>0.05236907730673317</v>
      </c>
      <c r="H32" s="55">
        <f>'[1].CSV]EXPORT[1]'!F30</f>
        <v>16989</v>
      </c>
      <c r="I32" s="53">
        <f>'[1].CSV]EXPORT[1]'!G30</f>
        <v>3902</v>
      </c>
      <c r="J32" s="54">
        <f t="shared" si="4"/>
        <v>0.22967802695862027</v>
      </c>
      <c r="K32" s="56">
        <f>'[2]predischarge'!$D30</f>
        <v>403</v>
      </c>
      <c r="L32" s="18">
        <f t="shared" si="7"/>
        <v>4742</v>
      </c>
      <c r="M32" s="56">
        <f>'[3]1-26-09 '!P39</f>
        <v>848</v>
      </c>
      <c r="N32" s="95">
        <f>'[3]1-26-09 '!J39</f>
        <v>3894</v>
      </c>
      <c r="O32" s="60">
        <f>'[1].CSV]EXPORT[1]'!$H30+'[1].CSV]EXPORT[1]'!$J30</f>
        <v>29</v>
      </c>
      <c r="P32" s="18"/>
      <c r="Q32" s="60">
        <v>0</v>
      </c>
      <c r="R32" s="57"/>
    </row>
    <row r="33" spans="1:18" s="31" customFormat="1" ht="15.75" customHeight="1">
      <c r="A33" s="22" t="s">
        <v>42</v>
      </c>
      <c r="B33" s="53">
        <f>'[1].CSV]EXPORT[1]'!B31</f>
        <v>2791</v>
      </c>
      <c r="C33" s="53">
        <f>'[1].CSV]EXPORT[1]'!C31</f>
        <v>694</v>
      </c>
      <c r="D33" s="54">
        <f t="shared" si="6"/>
        <v>0.24865639555714797</v>
      </c>
      <c r="E33" s="55">
        <f>SUM('[4]Non-Rating Pending'!B31:K31)</f>
        <v>727</v>
      </c>
      <c r="F33" s="53">
        <f>SUM('[4]Non-Rating Pending'!L31:U31)</f>
        <v>81</v>
      </c>
      <c r="G33" s="54">
        <f t="shared" si="3"/>
        <v>0.11141678129298486</v>
      </c>
      <c r="H33" s="55">
        <f>'[1].CSV]EXPORT[1]'!F31</f>
        <v>4468</v>
      </c>
      <c r="I33" s="53">
        <f>'[1].CSV]EXPORT[1]'!G31</f>
        <v>906</v>
      </c>
      <c r="J33" s="54">
        <f t="shared" si="4"/>
        <v>0.20277529095792302</v>
      </c>
      <c r="K33" s="56">
        <f>'[2]predischarge'!$D31</f>
        <v>4</v>
      </c>
      <c r="L33" s="18">
        <f t="shared" si="7"/>
        <v>3330</v>
      </c>
      <c r="M33" s="56">
        <f>'[3]1-26-09 '!P40</f>
        <v>249</v>
      </c>
      <c r="N33" s="95">
        <f>'[3]1-26-09 '!J40</f>
        <v>3081</v>
      </c>
      <c r="O33" s="60">
        <f>'[1].CSV]EXPORT[1]'!$H31+'[1].CSV]EXPORT[1]'!$J31</f>
        <v>0</v>
      </c>
      <c r="P33" s="18"/>
      <c r="Q33" s="60"/>
      <c r="R33" s="57"/>
    </row>
    <row r="34" spans="1:18" s="31" customFormat="1" ht="15.75" customHeight="1">
      <c r="A34" s="22" t="s">
        <v>43</v>
      </c>
      <c r="B34" s="53">
        <f>'[1].CSV]EXPORT[1]'!B32</f>
        <v>24793</v>
      </c>
      <c r="C34" s="53">
        <f>'[1].CSV]EXPORT[1]'!C32</f>
        <v>5386</v>
      </c>
      <c r="D34" s="54">
        <f t="shared" si="6"/>
        <v>0.21723873674020894</v>
      </c>
      <c r="E34" s="55">
        <f>SUM('[4]Non-Rating Pending'!B32:K32)</f>
        <v>9960</v>
      </c>
      <c r="F34" s="53">
        <f>SUM('[4]Non-Rating Pending'!L32:U32)</f>
        <v>2473</v>
      </c>
      <c r="G34" s="54">
        <f t="shared" si="3"/>
        <v>0.24829317269076306</v>
      </c>
      <c r="H34" s="55">
        <f>'[1].CSV]EXPORT[1]'!F32</f>
        <v>38417</v>
      </c>
      <c r="I34" s="53">
        <f>'[1].CSV]EXPORT[1]'!G32</f>
        <v>9619</v>
      </c>
      <c r="J34" s="54">
        <f t="shared" si="4"/>
        <v>0.2503839446078559</v>
      </c>
      <c r="K34" s="56">
        <f>'[2]predischarge'!$D32</f>
        <v>414</v>
      </c>
      <c r="L34" s="18">
        <f t="shared" si="7"/>
        <v>7871</v>
      </c>
      <c r="M34" s="56">
        <f>'[3]1-26-09 '!P41</f>
        <v>1303</v>
      </c>
      <c r="N34" s="95">
        <f>'[3]1-26-09 '!J41</f>
        <v>6568</v>
      </c>
      <c r="O34" s="60">
        <f>'[1].CSV]EXPORT[1]'!$H32+'[1].CSV]EXPORT[1]'!$J32</f>
        <v>215</v>
      </c>
      <c r="P34" s="18"/>
      <c r="Q34" s="60">
        <v>0</v>
      </c>
      <c r="R34" s="57"/>
    </row>
    <row r="35" spans="1:18" s="31" customFormat="1" ht="15.75" customHeight="1">
      <c r="A35" s="22" t="s">
        <v>44</v>
      </c>
      <c r="B35" s="53">
        <f>'[1].CSV]EXPORT[1]'!B33</f>
        <v>41</v>
      </c>
      <c r="C35" s="53">
        <f>'[1].CSV]EXPORT[1]'!C33</f>
        <v>38</v>
      </c>
      <c r="D35" s="54">
        <f t="shared" si="6"/>
        <v>0.926829268292683</v>
      </c>
      <c r="E35" s="55">
        <f>SUM('[4]Non-Rating Pending'!B33:K33)</f>
        <v>57</v>
      </c>
      <c r="F35" s="53">
        <f>SUM('[4]Non-Rating Pending'!L33:U33)</f>
        <v>36</v>
      </c>
      <c r="G35" s="54">
        <f t="shared" si="3"/>
        <v>0.631578947368421</v>
      </c>
      <c r="H35" s="55">
        <f>'[1].CSV]EXPORT[1]'!F33</f>
        <v>288</v>
      </c>
      <c r="I35" s="53">
        <f>'[1].CSV]EXPORT[1]'!G33</f>
        <v>100</v>
      </c>
      <c r="J35" s="54">
        <f t="shared" si="4"/>
        <v>0.3472222222222222</v>
      </c>
      <c r="K35" s="56">
        <f>'[2]predischarge'!$D33</f>
        <v>0</v>
      </c>
      <c r="L35" s="18">
        <f t="shared" si="7"/>
        <v>15</v>
      </c>
      <c r="M35" s="56">
        <f>'[3]1-26-09 '!P42</f>
        <v>0</v>
      </c>
      <c r="N35" s="95">
        <f>'[3]1-26-09 '!J42</f>
        <v>15</v>
      </c>
      <c r="O35" s="60">
        <f>'[1].CSV]EXPORT[1]'!$H33+'[1].CSV]EXPORT[1]'!$J33</f>
        <v>0</v>
      </c>
      <c r="P35" s="18"/>
      <c r="Q35" s="60"/>
      <c r="R35" s="57"/>
    </row>
    <row r="36" spans="1:18" s="31" customFormat="1" ht="15.75" customHeight="1">
      <c r="A36" s="23" t="s">
        <v>45</v>
      </c>
      <c r="B36" s="4">
        <f>'[1].CSV]EXPORT[1]'!B34</f>
        <v>20676</v>
      </c>
      <c r="C36" s="4">
        <f>'[1].CSV]EXPORT[1]'!C34</f>
        <v>4401</v>
      </c>
      <c r="D36" s="61">
        <f t="shared" si="6"/>
        <v>0.2128554846198491</v>
      </c>
      <c r="E36" s="62">
        <f>SUM('[4]Non-Rating Pending'!B34:K34)</f>
        <v>4965</v>
      </c>
      <c r="F36" s="4">
        <f>SUM('[4]Non-Rating Pending'!L34:U34)</f>
        <v>337</v>
      </c>
      <c r="G36" s="61">
        <f t="shared" si="3"/>
        <v>0.06787512588116817</v>
      </c>
      <c r="H36" s="62">
        <f>'[1].CSV]EXPORT[1]'!F34</f>
        <v>28644</v>
      </c>
      <c r="I36" s="4">
        <f>'[1].CSV]EXPORT[1]'!G34</f>
        <v>5826</v>
      </c>
      <c r="J36" s="61">
        <f t="shared" si="4"/>
        <v>0.20339338081273564</v>
      </c>
      <c r="K36" s="64">
        <f>'[2]predischarge'!$D34</f>
        <v>2584</v>
      </c>
      <c r="L36" s="63">
        <f t="shared" si="7"/>
        <v>5421</v>
      </c>
      <c r="M36" s="64">
        <f>'[3]1-26-09 '!P43</f>
        <v>754</v>
      </c>
      <c r="N36" s="108">
        <f>'[3]1-26-09 '!J43</f>
        <v>4667</v>
      </c>
      <c r="O36" s="65">
        <f>'[1].CSV]EXPORT[1]'!$H34+'[1].CSV]EXPORT[1]'!$J34</f>
        <v>0</v>
      </c>
      <c r="P36" s="4"/>
      <c r="Q36" s="65"/>
      <c r="R36" s="66">
        <v>39834</v>
      </c>
    </row>
    <row r="37" spans="1:18" s="31" customFormat="1" ht="16.5" customHeight="1">
      <c r="A37" s="1" t="s">
        <v>46</v>
      </c>
      <c r="B37" s="67"/>
      <c r="C37" s="58"/>
      <c r="D37" s="58"/>
      <c r="E37" s="58"/>
      <c r="F37" s="58"/>
      <c r="G37" s="58"/>
      <c r="H37" s="58"/>
      <c r="I37" s="58"/>
      <c r="J37" s="58"/>
      <c r="K37" s="56"/>
      <c r="L37" s="14"/>
      <c r="M37" s="56"/>
      <c r="N37" s="95"/>
      <c r="O37" s="60"/>
      <c r="P37" s="85"/>
      <c r="Q37" s="85"/>
      <c r="R37" s="59"/>
    </row>
    <row r="38" spans="1:18" s="31" customFormat="1" ht="15.75" customHeight="1">
      <c r="A38" s="2" t="s">
        <v>47</v>
      </c>
      <c r="B38" s="53">
        <f>'[1].CSV]EXPORT[1]'!B35</f>
        <v>8662</v>
      </c>
      <c r="C38" s="53">
        <f>'[1].CSV]EXPORT[1]'!C35</f>
        <v>2065</v>
      </c>
      <c r="D38" s="54">
        <f aca="true" t="shared" si="8" ref="D38:D51">C38/B38</f>
        <v>0.23839759870699606</v>
      </c>
      <c r="E38" s="55">
        <f>SUM('[4]Non-Rating Pending'!B35:K35)</f>
        <v>3357</v>
      </c>
      <c r="F38" s="53">
        <f>SUM('[4]Non-Rating Pending'!L35:U35)</f>
        <v>1185</v>
      </c>
      <c r="G38" s="54">
        <f t="shared" si="3"/>
        <v>0.3529937444146559</v>
      </c>
      <c r="H38" s="55">
        <f>'[1].CSV]EXPORT[1]'!F35</f>
        <v>13598</v>
      </c>
      <c r="I38" s="53">
        <f>'[1].CSV]EXPORT[1]'!G35</f>
        <v>3899</v>
      </c>
      <c r="J38" s="54">
        <f t="shared" si="4"/>
        <v>0.28673334313869686</v>
      </c>
      <c r="K38" s="56">
        <f>'[2]predischarge'!$D35</f>
        <v>133</v>
      </c>
      <c r="L38" s="19">
        <f aca="true" t="shared" si="9" ref="L38:L45">SUM(M38:N38)</f>
        <v>6136</v>
      </c>
      <c r="M38" s="56">
        <f>'[3]1-26-09 '!P45</f>
        <v>397</v>
      </c>
      <c r="N38" s="95">
        <f>'[3]1-26-09 '!J45</f>
        <v>5739</v>
      </c>
      <c r="O38" s="60">
        <f>'[1].CSV]EXPORT[1]'!$H35+'[1].CSV]EXPORT[1]'!$J35</f>
        <v>0</v>
      </c>
      <c r="P38" s="19"/>
      <c r="Q38" s="85"/>
      <c r="R38" s="57"/>
    </row>
    <row r="39" spans="1:18" s="31" customFormat="1" ht="15.75" customHeight="1">
      <c r="A39" s="2" t="s">
        <v>48</v>
      </c>
      <c r="B39" s="53">
        <f>'[1].CSV]EXPORT[1]'!B36</f>
        <v>3696</v>
      </c>
      <c r="C39" s="53">
        <f>'[1].CSV]EXPORT[1]'!C36</f>
        <v>793</v>
      </c>
      <c r="D39" s="54">
        <f t="shared" si="8"/>
        <v>0.21455627705627706</v>
      </c>
      <c r="E39" s="55">
        <f>SUM('[4]Non-Rating Pending'!B36:K36)</f>
        <v>533</v>
      </c>
      <c r="F39" s="53">
        <f>SUM('[4]Non-Rating Pending'!L36:U36)</f>
        <v>28</v>
      </c>
      <c r="G39" s="54">
        <f t="shared" si="3"/>
        <v>0.0525328330206379</v>
      </c>
      <c r="H39" s="55">
        <f>'[1].CSV]EXPORT[1]'!F36</f>
        <v>5345</v>
      </c>
      <c r="I39" s="53">
        <f>'[1].CSV]EXPORT[1]'!G36</f>
        <v>1422</v>
      </c>
      <c r="J39" s="54">
        <f t="shared" si="4"/>
        <v>0.26604303086997194</v>
      </c>
      <c r="K39" s="56">
        <f>'[2]predischarge'!$D36</f>
        <v>15</v>
      </c>
      <c r="L39" s="19">
        <f t="shared" si="9"/>
        <v>1543</v>
      </c>
      <c r="M39" s="56">
        <f>'[3]1-26-09 '!P46</f>
        <v>95</v>
      </c>
      <c r="N39" s="95">
        <f>'[3]1-26-09 '!J46</f>
        <v>1448</v>
      </c>
      <c r="O39" s="60">
        <f>'[1].CSV]EXPORT[1]'!$H36+'[1].CSV]EXPORT[1]'!$J36</f>
        <v>2</v>
      </c>
      <c r="P39" s="19"/>
      <c r="Q39" s="85"/>
      <c r="R39" s="57"/>
    </row>
    <row r="40" spans="1:18" s="31" customFormat="1" ht="15.75" customHeight="1">
      <c r="A40" s="2" t="s">
        <v>49</v>
      </c>
      <c r="B40" s="53">
        <f>'[1].CSV]EXPORT[1]'!B37</f>
        <v>1425</v>
      </c>
      <c r="C40" s="53">
        <f>'[1].CSV]EXPORT[1]'!C37</f>
        <v>203</v>
      </c>
      <c r="D40" s="54">
        <f t="shared" si="8"/>
        <v>0.1424561403508772</v>
      </c>
      <c r="E40" s="55">
        <f>SUM('[4]Non-Rating Pending'!B37:K37)</f>
        <v>186</v>
      </c>
      <c r="F40" s="53">
        <f>SUM('[4]Non-Rating Pending'!L37:U37)</f>
        <v>4</v>
      </c>
      <c r="G40" s="54">
        <f t="shared" si="3"/>
        <v>0.021505376344086023</v>
      </c>
      <c r="H40" s="55">
        <f>'[1].CSV]EXPORT[1]'!F37</f>
        <v>1689</v>
      </c>
      <c r="I40" s="53">
        <f>'[1].CSV]EXPORT[1]'!G37</f>
        <v>219</v>
      </c>
      <c r="J40" s="54">
        <f t="shared" si="4"/>
        <v>0.12966252220248667</v>
      </c>
      <c r="K40" s="56">
        <f>'[2]predischarge'!$D37</f>
        <v>19</v>
      </c>
      <c r="L40" s="19">
        <f t="shared" si="9"/>
        <v>362</v>
      </c>
      <c r="M40" s="56">
        <f>'[3]1-26-09 '!P47</f>
        <v>119</v>
      </c>
      <c r="N40" s="95">
        <f>'[3]1-26-09 '!J47</f>
        <v>243</v>
      </c>
      <c r="O40" s="60">
        <f>'[1].CSV]EXPORT[1]'!$H37+'[1].CSV]EXPORT[1]'!$J37</f>
        <v>0</v>
      </c>
      <c r="P40" s="19"/>
      <c r="Q40" s="85"/>
      <c r="R40" s="57"/>
    </row>
    <row r="41" spans="1:18" s="31" customFormat="1" ht="15.75" customHeight="1">
      <c r="A41" s="2" t="s">
        <v>50</v>
      </c>
      <c r="B41" s="53">
        <f>'[1].CSV]EXPORT[1]'!B38</f>
        <v>16445</v>
      </c>
      <c r="C41" s="53">
        <f>'[1].CSV]EXPORT[1]'!C38</f>
        <v>4219</v>
      </c>
      <c r="D41" s="54">
        <f t="shared" si="8"/>
        <v>0.25655214350866523</v>
      </c>
      <c r="E41" s="55">
        <f>SUM('[4]Non-Rating Pending'!B38:K38)</f>
        <v>3888</v>
      </c>
      <c r="F41" s="53">
        <f>SUM('[4]Non-Rating Pending'!L38:U38)</f>
        <v>745</v>
      </c>
      <c r="G41" s="54">
        <f t="shared" si="3"/>
        <v>0.19161522633744857</v>
      </c>
      <c r="H41" s="55">
        <f>'[1].CSV]EXPORT[1]'!F38</f>
        <v>21791</v>
      </c>
      <c r="I41" s="53">
        <f>'[1].CSV]EXPORT[1]'!G38</f>
        <v>5208</v>
      </c>
      <c r="J41" s="54">
        <f t="shared" si="4"/>
        <v>0.23899775136524254</v>
      </c>
      <c r="K41" s="56">
        <f>'[2]predischarge'!$D38</f>
        <v>448</v>
      </c>
      <c r="L41" s="19">
        <f t="shared" si="9"/>
        <v>10485</v>
      </c>
      <c r="M41" s="56">
        <f>'[3]1-26-09 '!P48</f>
        <v>590</v>
      </c>
      <c r="N41" s="95">
        <f>'[3]1-26-09 '!J48</f>
        <v>9895</v>
      </c>
      <c r="O41" s="60">
        <f>'[1].CSV]EXPORT[1]'!$H38+'[1].CSV]EXPORT[1]'!$J38</f>
        <v>7</v>
      </c>
      <c r="P41" s="19"/>
      <c r="Q41" s="85">
        <v>0</v>
      </c>
      <c r="R41" s="57"/>
    </row>
    <row r="42" spans="1:18" s="31" customFormat="1" ht="15.75" customHeight="1">
      <c r="A42" s="2" t="s">
        <v>51</v>
      </c>
      <c r="B42" s="53">
        <f>'[1].CSV]EXPORT[1]'!B39</f>
        <v>2360</v>
      </c>
      <c r="C42" s="53">
        <f>'[1].CSV]EXPORT[1]'!C39</f>
        <v>228</v>
      </c>
      <c r="D42" s="54">
        <f t="shared" si="8"/>
        <v>0.09661016949152543</v>
      </c>
      <c r="E42" s="55">
        <f>SUM('[4]Non-Rating Pending'!B39:K39)</f>
        <v>640</v>
      </c>
      <c r="F42" s="53">
        <f>SUM('[4]Non-Rating Pending'!L39:U39)</f>
        <v>7</v>
      </c>
      <c r="G42" s="54">
        <f t="shared" si="3"/>
        <v>0.0109375</v>
      </c>
      <c r="H42" s="55">
        <f>'[1].CSV]EXPORT[1]'!F39</f>
        <v>3388</v>
      </c>
      <c r="I42" s="53">
        <f>'[1].CSV]EXPORT[1]'!G39</f>
        <v>284</v>
      </c>
      <c r="J42" s="54">
        <f t="shared" si="4"/>
        <v>0.08382526564344746</v>
      </c>
      <c r="K42" s="56">
        <f>'[2]predischarge'!$D39</f>
        <v>66</v>
      </c>
      <c r="L42" s="19">
        <f t="shared" si="9"/>
        <v>1454</v>
      </c>
      <c r="M42" s="56">
        <f>'[3]1-26-09 '!P51</f>
        <v>426</v>
      </c>
      <c r="N42" s="95">
        <f>'[3]1-26-09 '!J51</f>
        <v>1028</v>
      </c>
      <c r="O42" s="60">
        <f>'[1].CSV]EXPORT[1]'!$H39+'[1].CSV]EXPORT[1]'!$J39</f>
        <v>1</v>
      </c>
      <c r="P42" s="19"/>
      <c r="Q42" s="85"/>
      <c r="R42" s="57"/>
    </row>
    <row r="43" spans="1:18" s="31" customFormat="1" ht="15.75" customHeight="1">
      <c r="A43" s="2" t="s">
        <v>52</v>
      </c>
      <c r="B43" s="53">
        <f>'[1].CSV]EXPORT[1]'!B40</f>
        <v>6328</v>
      </c>
      <c r="C43" s="53">
        <f>'[1].CSV]EXPORT[1]'!C40</f>
        <v>1752</v>
      </c>
      <c r="D43" s="54">
        <f t="shared" si="8"/>
        <v>0.27686472819216185</v>
      </c>
      <c r="E43" s="55">
        <f>SUM('[4]Non-Rating Pending'!B40:K40)</f>
        <v>730</v>
      </c>
      <c r="F43" s="53">
        <f>SUM('[4]Non-Rating Pending'!L40:U40)</f>
        <v>115</v>
      </c>
      <c r="G43" s="54">
        <f t="shared" si="3"/>
        <v>0.15753424657534246</v>
      </c>
      <c r="H43" s="55">
        <f>'[1].CSV]EXPORT[1]'!F40</f>
        <v>9047</v>
      </c>
      <c r="I43" s="53">
        <f>'[1].CSV]EXPORT[1]'!G40</f>
        <v>2613</v>
      </c>
      <c r="J43" s="54">
        <f t="shared" si="4"/>
        <v>0.2888250248701227</v>
      </c>
      <c r="K43" s="56">
        <f>'[2]predischarge'!$D40</f>
        <v>580</v>
      </c>
      <c r="L43" s="19">
        <f t="shared" si="9"/>
        <v>2036</v>
      </c>
      <c r="M43" s="56">
        <f>'[3]1-26-09 '!P52</f>
        <v>283</v>
      </c>
      <c r="N43" s="95">
        <f>'[3]1-26-09 '!J52</f>
        <v>1753</v>
      </c>
      <c r="O43" s="60">
        <f>'[1].CSV]EXPORT[1]'!$H40+'[1].CSV]EXPORT[1]'!$J40</f>
        <v>0</v>
      </c>
      <c r="P43" s="19"/>
      <c r="Q43" s="85"/>
      <c r="R43" s="57"/>
    </row>
    <row r="44" spans="1:18" s="31" customFormat="1" ht="15.75" customHeight="1">
      <c r="A44" s="2" t="s">
        <v>53</v>
      </c>
      <c r="B44" s="53">
        <f>'[1].CSV]EXPORT[1]'!B41</f>
        <v>9487</v>
      </c>
      <c r="C44" s="53">
        <f>'[1].CSV]EXPORT[1]'!C41</f>
        <v>895</v>
      </c>
      <c r="D44" s="54">
        <f t="shared" si="8"/>
        <v>0.09433962264150944</v>
      </c>
      <c r="E44" s="55">
        <f>SUM('[4]Non-Rating Pending'!B41:K41)</f>
        <v>20190</v>
      </c>
      <c r="F44" s="53">
        <f>SUM('[4]Non-Rating Pending'!L41:U41)</f>
        <v>1469</v>
      </c>
      <c r="G44" s="54">
        <f t="shared" si="3"/>
        <v>0.07275879148093116</v>
      </c>
      <c r="H44" s="55">
        <f>'[1].CSV]EXPORT[1]'!F41</f>
        <v>33002</v>
      </c>
      <c r="I44" s="53">
        <f>'[1].CSV]EXPORT[1]'!G41</f>
        <v>2506</v>
      </c>
      <c r="J44" s="54">
        <f t="shared" si="4"/>
        <v>0.07593479183079814</v>
      </c>
      <c r="K44" s="56">
        <f>'[2]predischarge'!$D41</f>
        <v>21</v>
      </c>
      <c r="L44" s="19">
        <f t="shared" si="9"/>
        <v>2455</v>
      </c>
      <c r="M44" s="56">
        <f>'[3]1-26-09 '!P53</f>
        <v>317</v>
      </c>
      <c r="N44" s="95">
        <f>'[3]1-26-09 '!J53</f>
        <v>2138</v>
      </c>
      <c r="O44" s="60">
        <f>'[1].CSV]EXPORT[1]'!$H41+'[1].CSV]EXPORT[1]'!$J41</f>
        <v>3510</v>
      </c>
      <c r="P44" s="19"/>
      <c r="Q44" s="85"/>
      <c r="R44" s="57"/>
    </row>
    <row r="45" spans="1:18" s="31" customFormat="1" ht="15.75" customHeight="1">
      <c r="A45" s="2" t="s">
        <v>54</v>
      </c>
      <c r="B45" s="53">
        <f>'[1].CSV]EXPORT[1]'!B42</f>
        <v>6735</v>
      </c>
      <c r="C45" s="53">
        <f>'[1].CSV]EXPORT[1]'!C42</f>
        <v>903</v>
      </c>
      <c r="D45" s="54">
        <f t="shared" si="8"/>
        <v>0.13407572383073496</v>
      </c>
      <c r="E45" s="55">
        <f>SUM('[4]Non-Rating Pending'!B42:K42)</f>
        <v>1244</v>
      </c>
      <c r="F45" s="53">
        <f>SUM('[4]Non-Rating Pending'!L42:U42)</f>
        <v>65</v>
      </c>
      <c r="G45" s="54">
        <f t="shared" si="3"/>
        <v>0.0522508038585209</v>
      </c>
      <c r="H45" s="55">
        <f>'[1].CSV]EXPORT[1]'!F42</f>
        <v>8764</v>
      </c>
      <c r="I45" s="53">
        <f>'[1].CSV]EXPORT[1]'!G42</f>
        <v>1096</v>
      </c>
      <c r="J45" s="54">
        <f t="shared" si="4"/>
        <v>0.12505705157462346</v>
      </c>
      <c r="K45" s="56">
        <f>'[2]predischarge'!$D42</f>
        <v>194</v>
      </c>
      <c r="L45" s="19">
        <f t="shared" si="9"/>
        <v>3340</v>
      </c>
      <c r="M45" s="56">
        <f>'[3]1-26-09 '!P56</f>
        <v>454</v>
      </c>
      <c r="N45" s="95">
        <f>'[3]1-26-09 '!J56</f>
        <v>2886</v>
      </c>
      <c r="O45" s="60">
        <f>'[1].CSV]EXPORT[1]'!$H42+'[1].CSV]EXPORT[1]'!$J42</f>
        <v>1</v>
      </c>
      <c r="P45" s="105">
        <v>14406</v>
      </c>
      <c r="Q45" s="85"/>
      <c r="R45" s="57"/>
    </row>
    <row r="46" spans="1:18" s="31" customFormat="1" ht="15.75" customHeight="1">
      <c r="A46" s="2" t="s">
        <v>55</v>
      </c>
      <c r="B46" s="53">
        <f>'[1].CSV]EXPORT[1]'!B43</f>
        <v>6239</v>
      </c>
      <c r="C46" s="53">
        <f>'[1].CSV]EXPORT[1]'!C43</f>
        <v>1883</v>
      </c>
      <c r="D46" s="54">
        <f t="shared" si="8"/>
        <v>0.301811187690335</v>
      </c>
      <c r="E46" s="55">
        <f>SUM('[4]Non-Rating Pending'!B43:K43)</f>
        <v>1286</v>
      </c>
      <c r="F46" s="53">
        <f>SUM('[4]Non-Rating Pending'!L43:U43)</f>
        <v>216</v>
      </c>
      <c r="G46" s="54">
        <f t="shared" si="3"/>
        <v>0.16796267496111975</v>
      </c>
      <c r="H46" s="55">
        <f>'[1].CSV]EXPORT[1]'!F43</f>
        <v>8837</v>
      </c>
      <c r="I46" s="53">
        <f>'[1].CSV]EXPORT[1]'!G43</f>
        <v>2798</v>
      </c>
      <c r="J46" s="54">
        <f t="shared" si="4"/>
        <v>0.31662328844630533</v>
      </c>
      <c r="K46" s="56">
        <f>'[2]predischarge'!$D43</f>
        <v>86</v>
      </c>
      <c r="L46" s="19">
        <f aca="true" t="shared" si="10" ref="L46:L51">SUM(M46:N46)</f>
        <v>2708</v>
      </c>
      <c r="M46" s="56">
        <f>'[3]1-26-09 '!P57</f>
        <v>77</v>
      </c>
      <c r="N46" s="95">
        <f>'[3]1-26-09 '!J57</f>
        <v>2631</v>
      </c>
      <c r="O46" s="60">
        <f>'[1].CSV]EXPORT[1]'!$H43+'[1].CSV]EXPORT[1]'!$J43</f>
        <v>5</v>
      </c>
      <c r="P46" s="19"/>
      <c r="Q46" s="85"/>
      <c r="R46" s="57"/>
    </row>
    <row r="47" spans="1:18" s="31" customFormat="1" ht="15.75" customHeight="1">
      <c r="A47" s="2" t="s">
        <v>56</v>
      </c>
      <c r="B47" s="53">
        <f>'[1].CSV]EXPORT[1]'!B44</f>
        <v>912</v>
      </c>
      <c r="C47" s="53">
        <f>'[1].CSV]EXPORT[1]'!C44</f>
        <v>65</v>
      </c>
      <c r="D47" s="54">
        <f t="shared" si="8"/>
        <v>0.0712719298245614</v>
      </c>
      <c r="E47" s="55">
        <f>SUM('[4]Non-Rating Pending'!B44:K44)</f>
        <v>214</v>
      </c>
      <c r="F47" s="53">
        <f>SUM('[4]Non-Rating Pending'!L44:U44)</f>
        <v>0</v>
      </c>
      <c r="G47" s="54">
        <f t="shared" si="3"/>
        <v>0</v>
      </c>
      <c r="H47" s="55">
        <f>'[1].CSV]EXPORT[1]'!F44</f>
        <v>1261</v>
      </c>
      <c r="I47" s="53">
        <f>'[1].CSV]EXPORT[1]'!G44</f>
        <v>73</v>
      </c>
      <c r="J47" s="54">
        <f t="shared" si="4"/>
        <v>0.05789056304520222</v>
      </c>
      <c r="K47" s="56">
        <f>'[2]predischarge'!$D44</f>
        <v>18</v>
      </c>
      <c r="L47" s="19">
        <f t="shared" si="10"/>
        <v>271</v>
      </c>
      <c r="M47" s="56">
        <f>'[3]1-26-09 '!P58</f>
        <v>71</v>
      </c>
      <c r="N47" s="95">
        <f>'[3]1-26-09 '!J58</f>
        <v>200</v>
      </c>
      <c r="O47" s="60">
        <f>'[1].CSV]EXPORT[1]'!$H44+'[1].CSV]EXPORT[1]'!$J44</f>
        <v>0</v>
      </c>
      <c r="P47" s="19"/>
      <c r="Q47" s="85"/>
      <c r="R47" s="57"/>
    </row>
    <row r="48" spans="1:18" s="31" customFormat="1" ht="15.75" customHeight="1">
      <c r="A48" s="2" t="s">
        <v>57</v>
      </c>
      <c r="B48" s="53">
        <f>'[1].CSV]EXPORT[1]'!B45</f>
        <v>8588</v>
      </c>
      <c r="C48" s="53">
        <f>'[1].CSV]EXPORT[1]'!C45</f>
        <v>2199</v>
      </c>
      <c r="D48" s="54">
        <f t="shared" si="8"/>
        <v>0.25605496040987424</v>
      </c>
      <c r="E48" s="55">
        <f>SUM('[4]Non-Rating Pending'!B45:K45)</f>
        <v>1879</v>
      </c>
      <c r="F48" s="53">
        <f>SUM('[4]Non-Rating Pending'!L45:U45)</f>
        <v>238</v>
      </c>
      <c r="G48" s="54">
        <f t="shared" si="3"/>
        <v>0.126663118680149</v>
      </c>
      <c r="H48" s="55">
        <f>'[1].CSV]EXPORT[1]'!F45</f>
        <v>11623</v>
      </c>
      <c r="I48" s="53">
        <f>'[1].CSV]EXPORT[1]'!G45</f>
        <v>2594</v>
      </c>
      <c r="J48" s="54">
        <f t="shared" si="4"/>
        <v>0.22317818119246322</v>
      </c>
      <c r="K48" s="56">
        <f>'[2]predischarge'!$D45</f>
        <v>63</v>
      </c>
      <c r="L48" s="19">
        <f t="shared" si="10"/>
        <v>3849</v>
      </c>
      <c r="M48" s="56">
        <f>'[3]1-26-09 '!P59</f>
        <v>563</v>
      </c>
      <c r="N48" s="95">
        <f>'[3]1-26-09 '!J59</f>
        <v>3286</v>
      </c>
      <c r="O48" s="60">
        <f>'[1].CSV]EXPORT[1]'!$H45+'[1].CSV]EXPORT[1]'!$J45</f>
        <v>0</v>
      </c>
      <c r="P48" s="106">
        <v>12771</v>
      </c>
      <c r="Q48" s="85"/>
      <c r="R48" s="57"/>
    </row>
    <row r="49" spans="1:18" s="31" customFormat="1" ht="15.75" customHeight="1">
      <c r="A49" s="2" t="s">
        <v>58</v>
      </c>
      <c r="B49" s="53">
        <f>'[1].CSV]EXPORT[1]'!B46</f>
        <v>14117</v>
      </c>
      <c r="C49" s="53">
        <f>'[1].CSV]EXPORT[1]'!C46</f>
        <v>841</v>
      </c>
      <c r="D49" s="54">
        <f t="shared" si="8"/>
        <v>0.0595735637883403</v>
      </c>
      <c r="E49" s="55">
        <f>SUM('[4]Non-Rating Pending'!B46:K46)</f>
        <v>22380</v>
      </c>
      <c r="F49" s="53">
        <f>SUM('[4]Non-Rating Pending'!L46:U46)</f>
        <v>2187</v>
      </c>
      <c r="G49" s="54">
        <f t="shared" si="3"/>
        <v>0.09772117962466488</v>
      </c>
      <c r="H49" s="55">
        <f>'[1].CSV]EXPORT[1]'!F46</f>
        <v>40174</v>
      </c>
      <c r="I49" s="53">
        <f>'[1].CSV]EXPORT[1]'!G46</f>
        <v>3296</v>
      </c>
      <c r="J49" s="54">
        <f t="shared" si="4"/>
        <v>0.08204311246079554</v>
      </c>
      <c r="K49" s="56">
        <f>'[2]predischarge'!$D46</f>
        <v>33</v>
      </c>
      <c r="L49" s="19">
        <f t="shared" si="10"/>
        <v>2234</v>
      </c>
      <c r="M49" s="56">
        <f>'[3]1-26-09 '!P60</f>
        <v>643</v>
      </c>
      <c r="N49" s="95">
        <f>'[3]1-26-09 '!J60</f>
        <v>1591</v>
      </c>
      <c r="O49" s="60">
        <f>'[1].CSV]EXPORT[1]'!$H46+'[1].CSV]EXPORT[1]'!$J46</f>
        <v>7001</v>
      </c>
      <c r="P49" s="19"/>
      <c r="Q49" s="85">
        <v>0</v>
      </c>
      <c r="R49" s="57"/>
    </row>
    <row r="50" spans="1:18" s="31" customFormat="1" ht="15.75" customHeight="1">
      <c r="A50" s="2" t="s">
        <v>59</v>
      </c>
      <c r="B50" s="53">
        <f>'[1].CSV]EXPORT[1]'!B47</f>
        <v>18252</v>
      </c>
      <c r="C50" s="53">
        <f>'[1].CSV]EXPORT[1]'!C47</f>
        <v>4917</v>
      </c>
      <c r="D50" s="54">
        <f t="shared" si="8"/>
        <v>0.2693951347797502</v>
      </c>
      <c r="E50" s="55">
        <f>SUM('[4]Non-Rating Pending'!B47:K47)</f>
        <v>2817</v>
      </c>
      <c r="F50" s="53">
        <f>SUM('[4]Non-Rating Pending'!L47:U47)</f>
        <v>38</v>
      </c>
      <c r="G50" s="54">
        <f t="shared" si="3"/>
        <v>0.013489527866524671</v>
      </c>
      <c r="H50" s="55">
        <f>'[1].CSV]EXPORT[1]'!F47</f>
        <v>22934</v>
      </c>
      <c r="I50" s="53">
        <f>'[1].CSV]EXPORT[1]'!G47</f>
        <v>5284</v>
      </c>
      <c r="J50" s="54">
        <f t="shared" si="4"/>
        <v>0.2304002790616552</v>
      </c>
      <c r="K50" s="56">
        <f>'[2]predischarge'!$D47</f>
        <v>315</v>
      </c>
      <c r="L50" s="19">
        <f t="shared" si="10"/>
        <v>7942</v>
      </c>
      <c r="M50" s="56">
        <f>'[3]1-26-09 '!P63</f>
        <v>1436</v>
      </c>
      <c r="N50" s="95">
        <f>'[3]1-26-09 '!J63</f>
        <v>6506</v>
      </c>
      <c r="O50" s="60">
        <f>'[1].CSV]EXPORT[1]'!$H47+'[1].CSV]EXPORT[1]'!$J47</f>
        <v>3</v>
      </c>
      <c r="P50" s="19"/>
      <c r="Q50" s="85"/>
      <c r="R50" s="57"/>
    </row>
    <row r="51" spans="1:18" s="31" customFormat="1" ht="15.75" customHeight="1">
      <c r="A51" s="3" t="s">
        <v>60</v>
      </c>
      <c r="B51" s="53">
        <f>'[1].CSV]EXPORT[1]'!B48</f>
        <v>2733</v>
      </c>
      <c r="C51" s="53">
        <f>'[1].CSV]EXPORT[1]'!C48</f>
        <v>383</v>
      </c>
      <c r="D51" s="54">
        <f t="shared" si="8"/>
        <v>0.14013904134650568</v>
      </c>
      <c r="E51" s="55">
        <f>SUM('[4]Non-Rating Pending'!B48:K48)</f>
        <v>545</v>
      </c>
      <c r="F51" s="53">
        <f>SUM('[4]Non-Rating Pending'!L48:U48)</f>
        <v>26</v>
      </c>
      <c r="G51" s="54">
        <f t="shared" si="3"/>
        <v>0.047706422018348627</v>
      </c>
      <c r="H51" s="55">
        <f>'[1].CSV]EXPORT[1]'!F48</f>
        <v>3519</v>
      </c>
      <c r="I51" s="53">
        <f>'[1].CSV]EXPORT[1]'!G48</f>
        <v>434</v>
      </c>
      <c r="J51" s="54">
        <f t="shared" si="4"/>
        <v>0.12333049161693663</v>
      </c>
      <c r="K51" s="64">
        <f>'[2]predischarge'!$D48</f>
        <v>289</v>
      </c>
      <c r="L51" s="16">
        <f t="shared" si="10"/>
        <v>1091</v>
      </c>
      <c r="M51" s="64">
        <f>'[3]1-26-09 '!P64</f>
        <v>218</v>
      </c>
      <c r="N51" s="108">
        <f>'[3]1-26-09 '!J64</f>
        <v>873</v>
      </c>
      <c r="O51" s="65">
        <f>'[1].CSV]EXPORT[1]'!$H48+'[1].CSV]EXPORT[1]'!$J48</f>
        <v>0</v>
      </c>
      <c r="P51" s="71"/>
      <c r="Q51" s="86"/>
      <c r="R51" s="66"/>
    </row>
    <row r="52" spans="1:18" s="31" customFormat="1" ht="16.5" customHeight="1">
      <c r="A52" s="11" t="s">
        <v>61</v>
      </c>
      <c r="B52" s="67"/>
      <c r="C52" s="58"/>
      <c r="D52" s="58"/>
      <c r="E52" s="58"/>
      <c r="F52" s="58"/>
      <c r="G52" s="58"/>
      <c r="H52" s="58"/>
      <c r="I52" s="58"/>
      <c r="J52" s="58"/>
      <c r="K52" s="56"/>
      <c r="L52" s="69"/>
      <c r="M52" s="56"/>
      <c r="N52" s="95"/>
      <c r="O52" s="60"/>
      <c r="P52" s="19"/>
      <c r="Q52" s="60"/>
      <c r="R52" s="57"/>
    </row>
    <row r="53" spans="1:18" s="31" customFormat="1" ht="15.75" customHeight="1">
      <c r="A53" s="2" t="s">
        <v>62</v>
      </c>
      <c r="B53" s="53">
        <f>'[1].CSV]EXPORT[1]'!B49</f>
        <v>3002</v>
      </c>
      <c r="C53" s="53">
        <f>'[1].CSV]EXPORT[1]'!C49</f>
        <v>527</v>
      </c>
      <c r="D53" s="54">
        <f>C53/B53</f>
        <v>0.1755496335776149</v>
      </c>
      <c r="E53" s="55">
        <f>SUM('[4]Non-Rating Pending'!B49:K49)</f>
        <v>733</v>
      </c>
      <c r="F53" s="53">
        <f>SUM('[4]Non-Rating Pending'!L49:U49)</f>
        <v>25</v>
      </c>
      <c r="G53" s="54">
        <f t="shared" si="3"/>
        <v>0.034106412005457026</v>
      </c>
      <c r="H53" s="55">
        <f>'[1].CSV]EXPORT[1]'!F49</f>
        <v>4138</v>
      </c>
      <c r="I53" s="53">
        <f>'[1].CSV]EXPORT[1]'!G49</f>
        <v>629</v>
      </c>
      <c r="J53" s="54">
        <f t="shared" si="4"/>
        <v>0.15200579990333493</v>
      </c>
      <c r="K53" s="56">
        <f>'[2]predischarge'!$D49</f>
        <v>27</v>
      </c>
      <c r="L53" s="19">
        <f>SUM(M53:N53)</f>
        <v>1639</v>
      </c>
      <c r="M53" s="56">
        <f>'[3]1-26-09 '!P66</f>
        <v>173</v>
      </c>
      <c r="N53" s="95">
        <f>'[3]1-26-09 '!J66</f>
        <v>1466</v>
      </c>
      <c r="O53" s="60">
        <f>'[1].CSV]EXPORT[1]'!$H49+'[1].CSV]EXPORT[1]'!$J49</f>
        <v>1</v>
      </c>
      <c r="P53" s="19"/>
      <c r="Q53" s="60"/>
      <c r="R53" s="57"/>
    </row>
    <row r="54" spans="1:18" s="31" customFormat="1" ht="15.75" customHeight="1">
      <c r="A54" s="2" t="s">
        <v>63</v>
      </c>
      <c r="B54" s="53">
        <f>'[1].CSV]EXPORT[1]'!B50</f>
        <v>1248</v>
      </c>
      <c r="C54" s="53">
        <f>'[1].CSV]EXPORT[1]'!C50</f>
        <v>289</v>
      </c>
      <c r="D54" s="54">
        <f aca="true" t="shared" si="11" ref="D54:D67">C54/B54</f>
        <v>0.23157051282051283</v>
      </c>
      <c r="E54" s="55">
        <f>SUM('[4]Non-Rating Pending'!B50:K50)</f>
        <v>546</v>
      </c>
      <c r="F54" s="53">
        <f>SUM('[4]Non-Rating Pending'!L50:U50)</f>
        <v>165</v>
      </c>
      <c r="G54" s="54">
        <f t="shared" si="3"/>
        <v>0.3021978021978022</v>
      </c>
      <c r="H54" s="55">
        <f>'[1].CSV]EXPORT[1]'!F50</f>
        <v>2012</v>
      </c>
      <c r="I54" s="53">
        <f>'[1].CSV]EXPORT[1]'!G50</f>
        <v>483</v>
      </c>
      <c r="J54" s="54">
        <f t="shared" si="4"/>
        <v>0.2400596421471173</v>
      </c>
      <c r="K54" s="56">
        <f>'[2]predischarge'!$D50</f>
        <v>36</v>
      </c>
      <c r="L54" s="19">
        <f>SUM(M54:N54)</f>
        <v>486</v>
      </c>
      <c r="M54" s="56">
        <f>'[3]1-26-09 '!P67</f>
        <v>48</v>
      </c>
      <c r="N54" s="95">
        <f>'[3]1-26-09 '!J67</f>
        <v>438</v>
      </c>
      <c r="O54" s="60">
        <f>'[1].CSV]EXPORT[1]'!$H50+'[1].CSV]EXPORT[1]'!$J50</f>
        <v>0</v>
      </c>
      <c r="P54" s="19"/>
      <c r="Q54" s="60"/>
      <c r="R54" s="57"/>
    </row>
    <row r="55" spans="1:18" s="31" customFormat="1" ht="15.75" customHeight="1">
      <c r="A55" s="2" t="s">
        <v>64</v>
      </c>
      <c r="B55" s="53">
        <f>'[1].CSV]EXPORT[1]'!B51</f>
        <v>1333</v>
      </c>
      <c r="C55" s="53">
        <f>'[1].CSV]EXPORT[1]'!C51</f>
        <v>95</v>
      </c>
      <c r="D55" s="54">
        <f t="shared" si="11"/>
        <v>0.07126781695423856</v>
      </c>
      <c r="E55" s="55">
        <f>SUM('[4]Non-Rating Pending'!B51:K51)</f>
        <v>400</v>
      </c>
      <c r="F55" s="53">
        <f>SUM('[4]Non-Rating Pending'!L51:U51)</f>
        <v>17</v>
      </c>
      <c r="G55" s="54">
        <f t="shared" si="3"/>
        <v>0.0425</v>
      </c>
      <c r="H55" s="55">
        <f>'[1].CSV]EXPORT[1]'!F51</f>
        <v>2019</v>
      </c>
      <c r="I55" s="53">
        <f>'[1].CSV]EXPORT[1]'!G51</f>
        <v>150</v>
      </c>
      <c r="J55" s="54">
        <f t="shared" si="4"/>
        <v>0.07429420505200594</v>
      </c>
      <c r="K55" s="56">
        <f>'[2]predischarge'!$D51</f>
        <v>21</v>
      </c>
      <c r="L55" s="19">
        <f>SUM(M55:N55)</f>
        <v>655</v>
      </c>
      <c r="M55" s="56">
        <f>'[3]1-26-09 '!P68</f>
        <v>152</v>
      </c>
      <c r="N55" s="95">
        <f>'[3]1-26-09 '!J68</f>
        <v>503</v>
      </c>
      <c r="O55" s="60">
        <f>'[1].CSV]EXPORT[1]'!$H51+'[1].CSV]EXPORT[1]'!$J51</f>
        <v>0</v>
      </c>
      <c r="P55" s="19"/>
      <c r="Q55" s="60"/>
      <c r="R55" s="57"/>
    </row>
    <row r="56" spans="1:18" s="31" customFormat="1" ht="15.75" customHeight="1">
      <c r="A56" s="2" t="s">
        <v>65</v>
      </c>
      <c r="B56" s="53">
        <f>'[1].CSV]EXPORT[1]'!B52</f>
        <v>7176</v>
      </c>
      <c r="C56" s="53">
        <f>'[1].CSV]EXPORT[1]'!C52</f>
        <v>1384</v>
      </c>
      <c r="D56" s="54">
        <f t="shared" si="11"/>
        <v>0.19286510590858416</v>
      </c>
      <c r="E56" s="55">
        <f>SUM('[4]Non-Rating Pending'!B52:K52)</f>
        <v>1870</v>
      </c>
      <c r="F56" s="53">
        <f>SUM('[4]Non-Rating Pending'!L52:U52)</f>
        <v>153</v>
      </c>
      <c r="G56" s="54">
        <f t="shared" si="3"/>
        <v>0.08181818181818182</v>
      </c>
      <c r="H56" s="55">
        <f>'[1].CSV]EXPORT[1]'!F52</f>
        <v>9925</v>
      </c>
      <c r="I56" s="53">
        <f>'[1].CSV]EXPORT[1]'!G52</f>
        <v>1625</v>
      </c>
      <c r="J56" s="54">
        <f t="shared" si="4"/>
        <v>0.163727959697733</v>
      </c>
      <c r="K56" s="56">
        <f>'[2]predischarge'!$D52</f>
        <v>300</v>
      </c>
      <c r="L56" s="19">
        <f>SUM(M56:N56)</f>
        <v>3564</v>
      </c>
      <c r="M56" s="56">
        <f>'[3]1-26-09 '!P69</f>
        <v>298</v>
      </c>
      <c r="N56" s="95">
        <f>'[3]1-26-09 '!J69</f>
        <v>3266</v>
      </c>
      <c r="O56" s="60">
        <f>'[1].CSV]EXPORT[1]'!$H52+'[1].CSV]EXPORT[1]'!$J52</f>
        <v>1</v>
      </c>
      <c r="P56" s="19"/>
      <c r="Q56" s="60">
        <v>0</v>
      </c>
      <c r="R56" s="57"/>
    </row>
    <row r="57" spans="1:18" s="31" customFormat="1" ht="15.75" customHeight="1">
      <c r="A57" s="2" t="s">
        <v>66</v>
      </c>
      <c r="B57" s="53">
        <f>'[1].CSV]EXPORT[1]'!B53</f>
        <v>1476</v>
      </c>
      <c r="C57" s="53">
        <f>'[1].CSV]EXPORT[1]'!C53</f>
        <v>188</v>
      </c>
      <c r="D57" s="54">
        <f t="shared" si="11"/>
        <v>0.12737127371273713</v>
      </c>
      <c r="E57" s="55">
        <f>SUM('[4]Non-Rating Pending'!B53:K53)</f>
        <v>168</v>
      </c>
      <c r="F57" s="53">
        <f>SUM('[4]Non-Rating Pending'!L53:U53)</f>
        <v>10</v>
      </c>
      <c r="G57" s="54">
        <f t="shared" si="3"/>
        <v>0.05952380952380952</v>
      </c>
      <c r="H57" s="55">
        <f>'[1].CSV]EXPORT[1]'!F53</f>
        <v>1801</v>
      </c>
      <c r="I57" s="53">
        <f>'[1].CSV]EXPORT[1]'!G53</f>
        <v>210</v>
      </c>
      <c r="J57" s="54">
        <f t="shared" si="4"/>
        <v>0.11660188784008883</v>
      </c>
      <c r="K57" s="56">
        <f>'[2]predischarge'!$D53</f>
        <v>18</v>
      </c>
      <c r="L57" s="19">
        <f>SUM(M57:N57)</f>
        <v>302</v>
      </c>
      <c r="M57" s="56">
        <f>'[3]1-26-09 '!P72</f>
        <v>64</v>
      </c>
      <c r="N57" s="95">
        <f>'[3]1-26-09 '!J72</f>
        <v>238</v>
      </c>
      <c r="O57" s="60">
        <f>'[1].CSV]EXPORT[1]'!$H53+'[1].CSV]EXPORT[1]'!$J53</f>
        <v>3</v>
      </c>
      <c r="P57" s="19"/>
      <c r="Q57" s="60"/>
      <c r="R57" s="57"/>
    </row>
    <row r="58" spans="1:18" s="31" customFormat="1" ht="15.75" customHeight="1">
      <c r="A58" s="2" t="s">
        <v>67</v>
      </c>
      <c r="B58" s="53">
        <f>'[1].CSV]EXPORT[1]'!B54</f>
        <v>2109</v>
      </c>
      <c r="C58" s="53">
        <f>'[1].CSV]EXPORT[1]'!C54</f>
        <v>411</v>
      </c>
      <c r="D58" s="54">
        <f t="shared" si="11"/>
        <v>0.19487908961593173</v>
      </c>
      <c r="E58" s="55">
        <f>SUM('[4]Non-Rating Pending'!B54:K54)</f>
        <v>404</v>
      </c>
      <c r="F58" s="53">
        <f>SUM('[4]Non-Rating Pending'!L54:U54)</f>
        <v>25</v>
      </c>
      <c r="G58" s="54">
        <f t="shared" si="3"/>
        <v>0.06188118811881188</v>
      </c>
      <c r="H58" s="55">
        <f>'[1].CSV]EXPORT[1]'!F54</f>
        <v>2727</v>
      </c>
      <c r="I58" s="53">
        <f>'[1].CSV]EXPORT[1]'!G54</f>
        <v>459</v>
      </c>
      <c r="J58" s="54">
        <f t="shared" si="4"/>
        <v>0.16831683168316833</v>
      </c>
      <c r="K58" s="56">
        <f>'[2]predischarge'!$D54</f>
        <v>78</v>
      </c>
      <c r="L58" s="19">
        <f aca="true" t="shared" si="12" ref="L58:L67">SUM(M58:N58)</f>
        <v>748</v>
      </c>
      <c r="M58" s="56">
        <f>'[3]1-26-09 '!P73</f>
        <v>97</v>
      </c>
      <c r="N58" s="95">
        <f>'[3]1-26-09 '!J73</f>
        <v>651</v>
      </c>
      <c r="O58" s="60">
        <f>'[1].CSV]EXPORT[1]'!$H54+'[1].CSV]EXPORT[1]'!$J54</f>
        <v>1</v>
      </c>
      <c r="P58" s="19"/>
      <c r="Q58" s="60"/>
      <c r="R58" s="57"/>
    </row>
    <row r="59" spans="1:18" s="31" customFormat="1" ht="15.75" customHeight="1">
      <c r="A59" s="2" t="s">
        <v>68</v>
      </c>
      <c r="B59" s="53">
        <f>'[1].CSV]EXPORT[1]'!B55</f>
        <v>8486</v>
      </c>
      <c r="C59" s="53">
        <f>'[1].CSV]EXPORT[1]'!C55</f>
        <v>2074</v>
      </c>
      <c r="D59" s="54">
        <f t="shared" si="11"/>
        <v>0.2444025453688428</v>
      </c>
      <c r="E59" s="55">
        <f>SUM('[4]Non-Rating Pending'!B55:K55)</f>
        <v>2540</v>
      </c>
      <c r="F59" s="53">
        <f>SUM('[4]Non-Rating Pending'!L55:U55)</f>
        <v>503</v>
      </c>
      <c r="G59" s="54">
        <f t="shared" si="3"/>
        <v>0.1980314960629921</v>
      </c>
      <c r="H59" s="55">
        <f>'[1].CSV]EXPORT[1]'!F55</f>
        <v>11835</v>
      </c>
      <c r="I59" s="53">
        <f>'[1].CSV]EXPORT[1]'!G55</f>
        <v>2718</v>
      </c>
      <c r="J59" s="54">
        <f t="shared" si="4"/>
        <v>0.22965779467680608</v>
      </c>
      <c r="K59" s="56">
        <f>'[2]predischarge'!$D55</f>
        <v>61</v>
      </c>
      <c r="L59" s="19">
        <f t="shared" si="12"/>
        <v>5209</v>
      </c>
      <c r="M59" s="56">
        <f>'[3]1-26-09 '!P74</f>
        <v>336</v>
      </c>
      <c r="N59" s="95">
        <f>'[3]1-26-09 '!J74</f>
        <v>4873</v>
      </c>
      <c r="O59" s="60">
        <f>'[1].CSV]EXPORT[1]'!$H55+'[1].CSV]EXPORT[1]'!$J55</f>
        <v>3</v>
      </c>
      <c r="P59" s="19"/>
      <c r="Q59" s="60"/>
      <c r="R59" s="70"/>
    </row>
    <row r="60" spans="1:18" s="31" customFormat="1" ht="15.75" customHeight="1">
      <c r="A60" s="6" t="s">
        <v>69</v>
      </c>
      <c r="B60" s="53">
        <f>'[1].CSV]EXPORT[1]'!B56</f>
        <v>1532</v>
      </c>
      <c r="C60" s="53">
        <f>'[1].CSV]EXPORT[1]'!C56</f>
        <v>231</v>
      </c>
      <c r="D60" s="54">
        <f t="shared" si="11"/>
        <v>0.15078328981723238</v>
      </c>
      <c r="E60" s="55">
        <f>SUM('[4]Non-Rating Pending'!B56:K56)</f>
        <v>602</v>
      </c>
      <c r="F60" s="53">
        <f>SUM('[4]Non-Rating Pending'!L56:U56)</f>
        <v>12</v>
      </c>
      <c r="G60" s="54">
        <f t="shared" si="3"/>
        <v>0.019933554817275746</v>
      </c>
      <c r="H60" s="55">
        <f>'[1].CSV]EXPORT[1]'!F56</f>
        <v>2461</v>
      </c>
      <c r="I60" s="53">
        <f>'[1].CSV]EXPORT[1]'!G56</f>
        <v>341</v>
      </c>
      <c r="J60" s="54">
        <f t="shared" si="4"/>
        <v>0.13856156034132466</v>
      </c>
      <c r="K60" s="56">
        <f>'[2]predischarge'!$D56</f>
        <v>0</v>
      </c>
      <c r="L60" s="19">
        <f t="shared" si="12"/>
        <v>992</v>
      </c>
      <c r="M60" s="56">
        <f>'[3]1-26-09 '!P75</f>
        <v>277</v>
      </c>
      <c r="N60" s="95">
        <f>'[3]1-26-09 '!J75</f>
        <v>715</v>
      </c>
      <c r="O60" s="60">
        <f>'[1].CSV]EXPORT[1]'!$H56+'[1].CSV]EXPORT[1]'!$J56</f>
        <v>0</v>
      </c>
      <c r="P60" s="19"/>
      <c r="Q60" s="60"/>
      <c r="R60" s="57"/>
    </row>
    <row r="61" spans="1:18" s="31" customFormat="1" ht="15.75" customHeight="1">
      <c r="A61" s="2" t="s">
        <v>70</v>
      </c>
      <c r="B61" s="53">
        <f>'[1].CSV]EXPORT[1]'!B57</f>
        <v>15162</v>
      </c>
      <c r="C61" s="53">
        <f>'[1].CSV]EXPORT[1]'!C57</f>
        <v>4795</v>
      </c>
      <c r="D61" s="54">
        <f t="shared" si="11"/>
        <v>0.3162511542012927</v>
      </c>
      <c r="E61" s="55">
        <f>SUM('[4]Non-Rating Pending'!B57:K57)</f>
        <v>5884</v>
      </c>
      <c r="F61" s="53">
        <f>SUM('[4]Non-Rating Pending'!L57:U57)</f>
        <v>2261</v>
      </c>
      <c r="G61" s="54">
        <f t="shared" si="3"/>
        <v>0.38426240652617266</v>
      </c>
      <c r="H61" s="55">
        <f>'[1].CSV]EXPORT[1]'!F57</f>
        <v>24206</v>
      </c>
      <c r="I61" s="53">
        <f>'[1].CSV]EXPORT[1]'!G57</f>
        <v>8052</v>
      </c>
      <c r="J61" s="54">
        <f t="shared" si="4"/>
        <v>0.33264479881021236</v>
      </c>
      <c r="K61" s="56">
        <f>'[2]predischarge'!$D57</f>
        <v>64</v>
      </c>
      <c r="L61" s="19">
        <f t="shared" si="12"/>
        <v>4564</v>
      </c>
      <c r="M61" s="56">
        <f>'[3]1-26-09 '!P76</f>
        <v>497</v>
      </c>
      <c r="N61" s="95">
        <f>'[3]1-26-09 '!J76</f>
        <v>4067</v>
      </c>
      <c r="O61" s="60">
        <f>'[1].CSV]EXPORT[1]'!$H57+'[1].CSV]EXPORT[1]'!$J57</f>
        <v>3</v>
      </c>
      <c r="P61" s="19"/>
      <c r="Q61" s="60"/>
      <c r="R61" s="57"/>
    </row>
    <row r="62" spans="1:18" s="31" customFormat="1" ht="15.75" customHeight="1">
      <c r="A62" s="2" t="s">
        <v>71</v>
      </c>
      <c r="B62" s="53">
        <f>'[1].CSV]EXPORT[1]'!B58</f>
        <v>8032</v>
      </c>
      <c r="C62" s="53">
        <f>'[1].CSV]EXPORT[1]'!C58</f>
        <v>1612</v>
      </c>
      <c r="D62" s="54">
        <f t="shared" si="11"/>
        <v>0.20069721115537847</v>
      </c>
      <c r="E62" s="55">
        <f>SUM('[4]Non-Rating Pending'!B58:K58)</f>
        <v>1944</v>
      </c>
      <c r="F62" s="53">
        <f>SUM('[4]Non-Rating Pending'!L58:U58)</f>
        <v>62</v>
      </c>
      <c r="G62" s="54">
        <f t="shared" si="3"/>
        <v>0.03189300411522634</v>
      </c>
      <c r="H62" s="55">
        <f>'[1].CSV]EXPORT[1]'!F58</f>
        <v>10855</v>
      </c>
      <c r="I62" s="53">
        <f>'[1].CSV]EXPORT[1]'!G58</f>
        <v>1716</v>
      </c>
      <c r="J62" s="54">
        <f t="shared" si="4"/>
        <v>0.15808383233532936</v>
      </c>
      <c r="K62" s="56">
        <f>'[2]predischarge'!$D58</f>
        <v>95</v>
      </c>
      <c r="L62" s="19">
        <f t="shared" si="12"/>
        <v>3230</v>
      </c>
      <c r="M62" s="56">
        <f>'[3]1-26-09 '!P77</f>
        <v>216</v>
      </c>
      <c r="N62" s="95">
        <f>'[3]1-26-09 '!J77</f>
        <v>3014</v>
      </c>
      <c r="O62" s="60">
        <f>'[1].CSV]EXPORT[1]'!$H58+'[1].CSV]EXPORT[1]'!$J58</f>
        <v>2</v>
      </c>
      <c r="P62" s="19"/>
      <c r="Q62" s="60">
        <v>0</v>
      </c>
      <c r="R62" s="57"/>
    </row>
    <row r="63" spans="1:18" s="31" customFormat="1" ht="15.75" customHeight="1">
      <c r="A63" s="2" t="s">
        <v>72</v>
      </c>
      <c r="B63" s="53">
        <f>'[1].CSV]EXPORT[1]'!B59</f>
        <v>6136</v>
      </c>
      <c r="C63" s="53">
        <f>'[1].CSV]EXPORT[1]'!C59</f>
        <v>1390</v>
      </c>
      <c r="D63" s="54">
        <f t="shared" si="11"/>
        <v>0.22653194263363755</v>
      </c>
      <c r="E63" s="55">
        <f>SUM('[4]Non-Rating Pending'!B59:K59)</f>
        <v>3164</v>
      </c>
      <c r="F63" s="53">
        <f>SUM('[4]Non-Rating Pending'!L59:U59)</f>
        <v>733</v>
      </c>
      <c r="G63" s="54">
        <f t="shared" si="3"/>
        <v>0.23166877370417194</v>
      </c>
      <c r="H63" s="55">
        <f>'[1].CSV]EXPORT[1]'!F59</f>
        <v>10572</v>
      </c>
      <c r="I63" s="53">
        <f>'[1].CSV]EXPORT[1]'!G59</f>
        <v>2304</v>
      </c>
      <c r="J63" s="54">
        <f t="shared" si="4"/>
        <v>0.21793416572077184</v>
      </c>
      <c r="K63" s="56">
        <f>'[2]predischarge'!$D59</f>
        <v>24</v>
      </c>
      <c r="L63" s="19">
        <f>SUM(M63:N63)</f>
        <v>4116</v>
      </c>
      <c r="M63" s="56">
        <f>'[3]1-26-09 '!P78</f>
        <v>303</v>
      </c>
      <c r="N63" s="95">
        <f>'[3]1-26-09 '!J78</f>
        <v>3813</v>
      </c>
      <c r="O63" s="60">
        <f>'[1].CSV]EXPORT[1]'!$H59+'[1].CSV]EXPORT[1]'!$J59</f>
        <v>2</v>
      </c>
      <c r="P63" s="19"/>
      <c r="Q63" s="60"/>
      <c r="R63" s="57"/>
    </row>
    <row r="64" spans="1:18" s="31" customFormat="1" ht="15.75" customHeight="1">
      <c r="A64" s="2" t="s">
        <v>73</v>
      </c>
      <c r="B64" s="53">
        <f>'[1].CSV]EXPORT[1]'!B60</f>
        <v>3941</v>
      </c>
      <c r="C64" s="53">
        <f>'[1].CSV]EXPORT[1]'!C60</f>
        <v>981</v>
      </c>
      <c r="D64" s="54">
        <f t="shared" si="11"/>
        <v>0.24892159350418674</v>
      </c>
      <c r="E64" s="55">
        <f>SUM('[4]Non-Rating Pending'!B60:K60)</f>
        <v>438</v>
      </c>
      <c r="F64" s="53">
        <f>SUM('[4]Non-Rating Pending'!L60:U60)</f>
        <v>35</v>
      </c>
      <c r="G64" s="54">
        <f t="shared" si="3"/>
        <v>0.07990867579908675</v>
      </c>
      <c r="H64" s="55">
        <f>'[1].CSV]EXPORT[1]'!F60</f>
        <v>4975</v>
      </c>
      <c r="I64" s="53">
        <f>'[1].CSV]EXPORT[1]'!G60</f>
        <v>1090</v>
      </c>
      <c r="J64" s="54">
        <f t="shared" si="4"/>
        <v>0.21909547738693466</v>
      </c>
      <c r="K64" s="56">
        <f>'[2]predischarge'!$D60</f>
        <v>29</v>
      </c>
      <c r="L64" s="19">
        <f t="shared" si="12"/>
        <v>1057</v>
      </c>
      <c r="M64" s="56">
        <f>'[3]1-26-09 '!P79</f>
        <v>195</v>
      </c>
      <c r="N64" s="95">
        <f>'[3]1-26-09 '!J79</f>
        <v>862</v>
      </c>
      <c r="O64" s="60">
        <f>'[1].CSV]EXPORT[1]'!$H60+'[1].CSV]EXPORT[1]'!$J60</f>
        <v>1</v>
      </c>
      <c r="P64" s="19"/>
      <c r="Q64" s="60"/>
      <c r="R64" s="57"/>
    </row>
    <row r="65" spans="1:18" s="31" customFormat="1" ht="15.75" customHeight="1">
      <c r="A65" s="2" t="s">
        <v>74</v>
      </c>
      <c r="B65" s="53">
        <f>'[1].CSV]EXPORT[1]'!B61</f>
        <v>5434</v>
      </c>
      <c r="C65" s="53">
        <f>'[1].CSV]EXPORT[1]'!C61</f>
        <v>481</v>
      </c>
      <c r="D65" s="54">
        <f t="shared" si="11"/>
        <v>0.08851674641148326</v>
      </c>
      <c r="E65" s="55">
        <f>SUM('[4]Non-Rating Pending'!B61:K61)</f>
        <v>1593</v>
      </c>
      <c r="F65" s="53">
        <f>SUM('[4]Non-Rating Pending'!L61:U61)</f>
        <v>185</v>
      </c>
      <c r="G65" s="54">
        <f t="shared" si="3"/>
        <v>0.11613308223477715</v>
      </c>
      <c r="H65" s="55">
        <f>'[1].CSV]EXPORT[1]'!F61</f>
        <v>7415</v>
      </c>
      <c r="I65" s="53">
        <f>'[1].CSV]EXPORT[1]'!G61</f>
        <v>709</v>
      </c>
      <c r="J65" s="54">
        <f t="shared" si="4"/>
        <v>0.09561699258260284</v>
      </c>
      <c r="K65" s="56">
        <f>'[2]predischarge'!$D61</f>
        <v>1866</v>
      </c>
      <c r="L65" s="19">
        <f>SUM(M65:N65)</f>
        <v>849</v>
      </c>
      <c r="M65" s="56">
        <f>'[3]1-26-09 '!P80</f>
        <v>252</v>
      </c>
      <c r="N65" s="109">
        <f>'[3]1-26-09 '!J80</f>
        <v>597</v>
      </c>
      <c r="O65" s="60">
        <f>'[1].CSV]EXPORT[1]'!$H61+'[1].CSV]EXPORT[1]'!$J61</f>
        <v>0</v>
      </c>
      <c r="P65" s="19"/>
      <c r="Q65" s="60"/>
      <c r="R65" s="57"/>
    </row>
    <row r="66" spans="1:18" s="31" customFormat="1" ht="15.75" customHeight="1">
      <c r="A66" s="2" t="s">
        <v>75</v>
      </c>
      <c r="B66" s="53">
        <f>'[1].CSV]EXPORT[1]'!B62</f>
        <v>8742</v>
      </c>
      <c r="C66" s="53">
        <f>'[1].CSV]EXPORT[1]'!C62</f>
        <v>1152</v>
      </c>
      <c r="D66" s="54">
        <f t="shared" si="11"/>
        <v>0.13177762525737818</v>
      </c>
      <c r="E66" s="55">
        <f>SUM('[4]Non-Rating Pending'!B62:K62)</f>
        <v>1643</v>
      </c>
      <c r="F66" s="53">
        <f>SUM('[4]Non-Rating Pending'!L62:U62)</f>
        <v>37</v>
      </c>
      <c r="G66" s="54">
        <f t="shared" si="3"/>
        <v>0.02251978088861838</v>
      </c>
      <c r="H66" s="55">
        <f>'[1].CSV]EXPORT[1]'!F62</f>
        <v>11672</v>
      </c>
      <c r="I66" s="53">
        <f>'[1].CSV]EXPORT[1]'!G62</f>
        <v>1325</v>
      </c>
      <c r="J66" s="54">
        <f t="shared" si="4"/>
        <v>0.1135195339273475</v>
      </c>
      <c r="K66" s="56">
        <f>'[2]predischarge'!$D62</f>
        <v>671</v>
      </c>
      <c r="L66" s="19">
        <f t="shared" si="12"/>
        <v>3012</v>
      </c>
      <c r="M66" s="56">
        <f>'[3]1-26-09 '!P81</f>
        <v>419</v>
      </c>
      <c r="N66" s="95">
        <f>'[3]1-26-09 '!J81</f>
        <v>2593</v>
      </c>
      <c r="O66" s="60">
        <f>'[1].CSV]EXPORT[1]'!$H62+'[1].CSV]EXPORT[1]'!$J62</f>
        <v>0</v>
      </c>
      <c r="P66" s="19"/>
      <c r="Q66" s="60"/>
      <c r="R66" s="57"/>
    </row>
    <row r="67" spans="1:18" s="31" customFormat="1" ht="15.75" customHeight="1">
      <c r="A67" s="3" t="s">
        <v>76</v>
      </c>
      <c r="B67" s="53">
        <f>'[1].CSV]EXPORT[1]'!B63</f>
        <v>7928</v>
      </c>
      <c r="C67" s="53">
        <f>'[1].CSV]EXPORT[1]'!C63</f>
        <v>1451</v>
      </c>
      <c r="D67" s="61">
        <f t="shared" si="11"/>
        <v>0.18302219979818365</v>
      </c>
      <c r="E67" s="62">
        <f>SUM('[4]Non-Rating Pending'!B63:K63)</f>
        <v>4998</v>
      </c>
      <c r="F67" s="4">
        <f>SUM('[4]Non-Rating Pending'!L63:U63)</f>
        <v>445</v>
      </c>
      <c r="G67" s="61">
        <f t="shared" si="3"/>
        <v>0.08903561424569828</v>
      </c>
      <c r="H67" s="55">
        <f>'[1].CSV]EXPORT[1]'!F63</f>
        <v>14035</v>
      </c>
      <c r="I67" s="53">
        <f>'[1].CSV]EXPORT[1]'!G63</f>
        <v>2253</v>
      </c>
      <c r="J67" s="61">
        <f t="shared" si="4"/>
        <v>0.1605272532953331</v>
      </c>
      <c r="K67" s="56">
        <f>'[2]predischarge'!$D63</f>
        <v>399</v>
      </c>
      <c r="L67" s="71">
        <f t="shared" si="12"/>
        <v>4067</v>
      </c>
      <c r="M67" s="68">
        <f>'[3]1-26-09 '!P82</f>
        <v>748</v>
      </c>
      <c r="N67" s="109">
        <f>'[3]1-26-09 '!J82</f>
        <v>3319</v>
      </c>
      <c r="O67" s="65">
        <f>'[1].CSV]EXPORT[1]'!$H63+'[1].CSV]EXPORT[1]'!$J63</f>
        <v>8</v>
      </c>
      <c r="P67" s="71"/>
      <c r="Q67" s="65"/>
      <c r="R67" s="66"/>
    </row>
    <row r="68" spans="1:18" s="31" customFormat="1" ht="15.75" customHeight="1">
      <c r="A68" s="5"/>
      <c r="B68" s="72"/>
      <c r="C68" s="72"/>
      <c r="D68" s="72"/>
      <c r="E68" s="72"/>
      <c r="F68" s="72"/>
      <c r="G68" s="72"/>
      <c r="H68" s="72"/>
      <c r="I68" s="72"/>
      <c r="J68" s="72"/>
      <c r="K68" s="72"/>
      <c r="L68" s="29"/>
      <c r="M68" s="29"/>
      <c r="N68" s="20"/>
      <c r="O68" s="73"/>
      <c r="P68" s="29"/>
      <c r="Q68" s="87"/>
      <c r="R68" s="74"/>
    </row>
    <row r="69" spans="1:18" s="31" customFormat="1" ht="12" customHeight="1">
      <c r="A69" s="10" t="s">
        <v>80</v>
      </c>
      <c r="B69" s="72">
        <v>0</v>
      </c>
      <c r="C69" s="72">
        <v>0</v>
      </c>
      <c r="D69" s="96">
        <f>IF(B69=0,0,(C69/B69))</f>
        <v>0</v>
      </c>
      <c r="E69" s="73">
        <v>0</v>
      </c>
      <c r="F69" s="73">
        <v>0</v>
      </c>
      <c r="G69" s="96">
        <f t="shared" si="3"/>
        <v>0</v>
      </c>
      <c r="H69" s="101">
        <f>'[1].CSV]EXPORT[1]'!F68</f>
        <v>0</v>
      </c>
      <c r="I69" s="72">
        <f>'[1].CSV]EXPORT[1]'!G68</f>
        <v>0</v>
      </c>
      <c r="J69" s="89">
        <f t="shared" si="4"/>
        <v>0</v>
      </c>
      <c r="K69" s="63">
        <v>0</v>
      </c>
      <c r="L69" s="20">
        <f>N69</f>
        <v>0</v>
      </c>
      <c r="M69" s="63">
        <v>0</v>
      </c>
      <c r="N69" s="75">
        <v>0</v>
      </c>
      <c r="O69" s="73">
        <v>0</v>
      </c>
      <c r="P69" s="20"/>
      <c r="Q69" s="87"/>
      <c r="R69" s="76"/>
    </row>
    <row r="70" spans="1:18" s="31" customFormat="1" ht="12" customHeight="1">
      <c r="A70" s="10" t="s">
        <v>81</v>
      </c>
      <c r="B70" s="72">
        <f>'[1].CSV]EXPORT[1]'!B64</f>
        <v>0</v>
      </c>
      <c r="C70" s="72">
        <f>'[1].CSV]EXPORT[1]'!C64</f>
        <v>0</v>
      </c>
      <c r="D70" s="96">
        <f>IF(B70=0,0,(C70/B70))</f>
        <v>0</v>
      </c>
      <c r="E70" s="73">
        <f>SUM('[4]Non-Rating Pending'!$B$64:$K$64)</f>
        <v>8</v>
      </c>
      <c r="F70" s="73">
        <f>SUM('[4]Non-Rating Pending'!L65:U65)</f>
        <v>1</v>
      </c>
      <c r="G70" s="96">
        <f t="shared" si="3"/>
        <v>0.125</v>
      </c>
      <c r="H70" s="101">
        <f>'[1].CSV]EXPORT[1]'!$F$64</f>
        <v>129</v>
      </c>
      <c r="I70" s="72">
        <f>'[1].CSV]EXPORT[1]'!$G$64</f>
        <v>65</v>
      </c>
      <c r="J70" s="89">
        <f t="shared" si="4"/>
        <v>0.5038759689922481</v>
      </c>
      <c r="K70" s="63">
        <v>0</v>
      </c>
      <c r="L70" s="20">
        <f>N70</f>
        <v>0</v>
      </c>
      <c r="M70" s="63">
        <v>0</v>
      </c>
      <c r="N70" s="20">
        <f>'[3]1-26-09 '!$M$83</f>
        <v>0</v>
      </c>
      <c r="O70" s="73">
        <f>'[1].CSV]EXPORT[1]'!$H$64+'[1].CSV]EXPORT[1]'!$J$64</f>
        <v>0</v>
      </c>
      <c r="P70" s="20"/>
      <c r="Q70" s="87"/>
      <c r="R70" s="76"/>
    </row>
    <row r="71" spans="1:18" s="31" customFormat="1" ht="13.5" customHeight="1" thickBot="1">
      <c r="A71" s="12" t="s">
        <v>77</v>
      </c>
      <c r="B71" s="77">
        <f>'[1].CSV]EXPORT[1]'!$B$65</f>
        <v>2</v>
      </c>
      <c r="C71" s="77">
        <f>'[1].CSV]EXPORT[1]'!$C$65</f>
        <v>1</v>
      </c>
      <c r="D71" s="97">
        <f>IF(B71=0,0,(C71/B71))</f>
        <v>0.5</v>
      </c>
      <c r="E71" s="79">
        <f>SUM('[4]Non-Rating Pending'!$B$65:$K$65)</f>
        <v>1</v>
      </c>
      <c r="F71" s="79">
        <f>SUM('[4]Non-Rating Pending'!L66:U66)</f>
        <v>0</v>
      </c>
      <c r="G71" s="97">
        <f t="shared" si="3"/>
        <v>0</v>
      </c>
      <c r="H71" s="102">
        <f>'[1].CSV]EXPORT[1]'!$F$65</f>
        <v>97</v>
      </c>
      <c r="I71" s="77">
        <f>'[1].CSV]EXPORT[1]'!$G$65</f>
        <v>3</v>
      </c>
      <c r="J71" s="104">
        <f t="shared" si="4"/>
        <v>0.030927835051546393</v>
      </c>
      <c r="K71" s="78">
        <v>0</v>
      </c>
      <c r="L71" s="78">
        <f>SUM(M71:N71)</f>
        <v>22450</v>
      </c>
      <c r="M71" s="28">
        <f>'[1].CSV]EXPORT[1]'!M66</f>
        <v>0</v>
      </c>
      <c r="N71" s="99">
        <f>'[3]1-26-09 '!$M$84</f>
        <v>22450</v>
      </c>
      <c r="O71" s="79">
        <f>'[1].CSV]EXPORT[1]'!$H$65+'[1].CSV]EXPORT[1]'!$J$65</f>
        <v>0</v>
      </c>
      <c r="P71" s="28"/>
      <c r="Q71" s="88"/>
      <c r="R71" s="80"/>
    </row>
    <row r="72" spans="1:18" s="31" customFormat="1" ht="15.75" customHeight="1">
      <c r="A72" s="31" t="s">
        <v>78</v>
      </c>
      <c r="D72" s="81"/>
      <c r="E72" s="30"/>
      <c r="G72" s="81"/>
      <c r="H72" s="30"/>
      <c r="I72" s="30"/>
      <c r="J72" s="81"/>
      <c r="K72" s="18"/>
      <c r="L72" s="18"/>
      <c r="M72" s="18"/>
      <c r="N72" s="18"/>
      <c r="P72" s="17"/>
      <c r="Q72" s="7"/>
      <c r="R72" s="8"/>
    </row>
    <row r="73" spans="1:18" s="31" customFormat="1" ht="11.25" customHeight="1">
      <c r="A73" s="31" t="s">
        <v>79</v>
      </c>
      <c r="C73" s="30"/>
      <c r="D73" s="81"/>
      <c r="E73" s="30"/>
      <c r="F73" s="30"/>
      <c r="G73" s="81"/>
      <c r="H73" s="30"/>
      <c r="I73" s="30"/>
      <c r="J73" s="81"/>
      <c r="K73" s="18"/>
      <c r="L73" s="18"/>
      <c r="M73" s="18"/>
      <c r="N73" s="18"/>
      <c r="P73" s="17"/>
      <c r="Q73" s="7"/>
      <c r="R73" s="8"/>
    </row>
    <row r="74" spans="3:18" s="31" customFormat="1" ht="12" customHeight="1">
      <c r="C74" s="30"/>
      <c r="D74" s="81"/>
      <c r="E74" s="30"/>
      <c r="F74" s="30"/>
      <c r="G74" s="81"/>
      <c r="H74" s="30"/>
      <c r="I74" s="30"/>
      <c r="J74" s="81"/>
      <c r="K74" s="18"/>
      <c r="L74" s="18"/>
      <c r="M74" s="18"/>
      <c r="N74" s="18"/>
      <c r="P74" s="17"/>
      <c r="Q74" s="7"/>
      <c r="R74" s="8"/>
    </row>
    <row r="75" spans="3:18" s="31" customFormat="1" ht="12" customHeight="1">
      <c r="C75" s="30"/>
      <c r="D75" s="81"/>
      <c r="E75" s="30"/>
      <c r="F75" s="30"/>
      <c r="G75" s="81"/>
      <c r="H75" s="30"/>
      <c r="I75" s="30"/>
      <c r="J75" s="81"/>
      <c r="K75" s="18"/>
      <c r="L75" s="18"/>
      <c r="M75" s="18"/>
      <c r="N75" s="18"/>
      <c r="P75" s="17"/>
      <c r="Q75" s="7"/>
      <c r="R75" s="8"/>
    </row>
    <row r="76" spans="3:18" s="31" customFormat="1" ht="12" customHeight="1">
      <c r="C76" s="30"/>
      <c r="D76" s="81"/>
      <c r="E76" s="30"/>
      <c r="F76" s="30"/>
      <c r="G76" s="81"/>
      <c r="H76" s="30"/>
      <c r="I76" s="30"/>
      <c r="J76" s="81"/>
      <c r="K76" s="18"/>
      <c r="L76" s="18"/>
      <c r="M76" s="18"/>
      <c r="N76" s="18"/>
      <c r="P76" s="17"/>
      <c r="Q76" s="7"/>
      <c r="R76" s="8"/>
    </row>
    <row r="77" spans="3:18" s="31" customFormat="1" ht="12" customHeight="1">
      <c r="C77" s="30"/>
      <c r="D77" s="81"/>
      <c r="E77" s="30"/>
      <c r="F77" s="30"/>
      <c r="G77" s="81"/>
      <c r="H77" s="30"/>
      <c r="I77" s="30"/>
      <c r="J77" s="81"/>
      <c r="K77" s="18"/>
      <c r="L77" s="18"/>
      <c r="M77" s="18"/>
      <c r="N77" s="18"/>
      <c r="P77" s="17"/>
      <c r="Q77" s="7"/>
      <c r="R77" s="8"/>
    </row>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17, 2009 Monday Morning Workload Report (Office of Performance Analysis and Integrity)</dc:title>
  <dc:subject>January 24, 2009 Monday Morning Workload Report</dc:subject>
  <dc:creator/>
  <cp:keywords>vacols, scorecard, rating, pending, 180, c&amp;p, wipp, pre-discharge,  appeals, SOC's, adjudicative, IVMs, guarantees, COE</cp:keywords>
  <dc:description/>
  <cp:lastModifiedBy>Dianna Marchell Worthey</cp:lastModifiedBy>
  <cp:lastPrinted>2009-01-26T18:59:20Z</cp:lastPrinted>
  <dcterms:created xsi:type="dcterms:W3CDTF">2003-06-17T11:57:05Z</dcterms:created>
  <dcterms:modified xsi:type="dcterms:W3CDTF">2009-01-26T20:11:52Z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20090124</vt:lpwstr>
  </property>
  <property fmtid="{D5CDD505-2E9C-101B-9397-08002B2CF9AE}" pid="5" name="DateReviewed">
    <vt:lpwstr>20090124</vt:lpwstr>
  </property>
  <property fmtid="{D5CDD505-2E9C-101B-9397-08002B2CF9AE}" pid="6" name="Type">
    <vt:lpwstr>Report</vt:lpwstr>
  </property>
</Properties>
</file>