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4" yWindow="156" windowWidth="13884" windowHeight="5712" tabRatio="746" firstSheet="1" activeTab="1"/>
  </bookViews>
  <sheets>
    <sheet name="SOP" sheetId="1" state="hidden" r:id="rId1"/>
    <sheet name="Transformation" sheetId="2" r:id="rId2"/>
    <sheet name="Final Aggregate" sheetId="3" r:id="rId3"/>
    <sheet name="Transformation_Data" sheetId="4" state="hidden" r:id="rId4"/>
    <sheet name="Program_Review_Data" sheetId="5" state="hidden" r:id="rId5"/>
    <sheet name="Other_Data" sheetId="6" state="hidden" r:id="rId6"/>
    <sheet name="Other_Data_Formulas" sheetId="7" state="hidden" r:id="rId7"/>
  </sheets>
  <definedNames>
    <definedName name="_xlnm.Print_Area" localSheetId="2">'Final Aggregate'!$A$1:$Q$97</definedName>
    <definedName name="Query_from_MS_Access_Database_1" localSheetId="5">'Other_Data'!$A$2:$E$64</definedName>
    <definedName name="Query_from_MS_Access_Database_1" localSheetId="4">'Program_Review_Data'!$A$2:$E$64</definedName>
    <definedName name="Query_from_MS_Access_Database_5" localSheetId="3">'Transformation_Data'!$A$2:$B$51</definedName>
    <definedName name="Query_from_MS_Access_Database_6" localSheetId="3">'Transformation_Data'!$C$2:$D$51</definedName>
    <definedName name="Query_from_MS_Access_Database_7" localSheetId="3">'Transformation_Data'!$A$55:$A$57</definedName>
    <definedName name="Query_from_MS_Access_Database_8" localSheetId="3">'Transformation_Data'!$C$55:$C$57</definedName>
    <definedName name="TableName">"Dummy"</definedName>
  </definedNames>
  <calcPr fullCalcOnLoad="1"/>
</workbook>
</file>

<file path=xl/sharedStrings.xml><?xml version="1.0" encoding="utf-8"?>
<sst xmlns="http://schemas.openxmlformats.org/spreadsheetml/2006/main" count="649" uniqueCount="338">
  <si>
    <r>
      <t>690</t>
    </r>
    <r>
      <rPr>
        <b/>
        <sz val="9"/>
        <rFont val="Arial"/>
        <family val="2"/>
      </rPr>
      <t xml:space="preserve"> Group</t>
    </r>
  </si>
  <si>
    <t>-</t>
  </si>
  <si>
    <t xml:space="preserve">Appeals </t>
  </si>
  <si>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</si>
  <si>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</si>
  <si>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</si>
  <si>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</si>
  <si>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</si>
  <si>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</si>
  <si>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</si>
  <si>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</si>
  <si>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</si>
  <si>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</si>
  <si>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</si>
  <si>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</si>
  <si>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</si>
  <si>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</si>
  <si>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</si>
  <si>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</si>
  <si>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</si>
  <si>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</si>
  <si>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</si>
  <si>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</si>
  <si>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</si>
  <si>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</si>
  <si>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</si>
  <si>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</si>
  <si>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</si>
  <si>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</si>
  <si>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</si>
  <si>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</si>
  <si>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</si>
  <si>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</si>
  <si>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</si>
  <si>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</si>
  <si>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</si>
  <si>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</si>
  <si>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</si>
  <si>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</si>
  <si>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</si>
  <si>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</si>
  <si>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</si>
  <si>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</si>
  <si>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</si>
  <si>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</si>
  <si>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</si>
  <si>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</si>
  <si>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</si>
  <si>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</si>
  <si>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</si>
  <si>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</si>
  <si>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</si>
  <si>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</si>
  <si>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</si>
  <si>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</si>
  <si>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</si>
  <si>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</si>
  <si>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</si>
  <si>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</si>
  <si>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</si>
  <si>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</si>
  <si>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</si>
  <si>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</si>
  <si>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</si>
  <si>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</si>
  <si>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</si>
  <si>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</si>
  <si>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</si>
  <si>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</si>
  <si>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</si>
  <si>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</si>
  <si>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</si>
  <si>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</si>
  <si>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</si>
  <si>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</si>
  <si>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</si>
  <si>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</si>
  <si>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</si>
  <si>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</si>
  <si>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</si>
  <si>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</si>
  <si>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</si>
  <si>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</si>
  <si>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</si>
  <si>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</si>
  <si>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</si>
  <si>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</si>
  <si>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</si>
  <si>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</si>
  <si>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</si>
  <si>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</si>
  <si>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</si>
  <si>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</si>
  <si>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</si>
  <si>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</si>
  <si>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</si>
  <si>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</si>
  <si>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</si>
  <si>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</si>
  <si>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</si>
  <si>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</si>
  <si>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</si>
  <si>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</si>
  <si>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</si>
  <si>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</si>
  <si>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</si>
  <si>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</si>
  <si>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</si>
  <si>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</si>
  <si>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</si>
  <si>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</si>
  <si>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</si>
  <si>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</si>
  <si>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</si>
  <si>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</si>
  <si>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</si>
  <si>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</si>
  <si>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</si>
  <si>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</si>
  <si>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</si>
  <si>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</si>
  <si>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</si>
  <si>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</si>
  <si>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</si>
  <si>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</si>
  <si>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</si>
  <si>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</si>
  <si>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</si>
  <si>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</si>
  <si>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</si>
  <si>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</si>
  <si>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</si>
  <si>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</si>
  <si>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</si>
  <si>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</si>
  <si>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</si>
  <si>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</si>
  <si>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</si>
  <si>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</si>
  <si>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</si>
  <si>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</si>
  <si>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</si>
  <si>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</si>
  <si>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</si>
  <si>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</si>
  <si>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</si>
  <si>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</si>
  <si>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</si>
  <si>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</si>
  <si>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</si>
  <si>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</si>
  <si>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</si>
  <si>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</si>
  <si>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</si>
  <si>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</si>
  <si>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</si>
  <si>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</si>
  <si>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</si>
  <si>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</si>
  <si>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</si>
  <si>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</si>
  <si>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</si>
  <si>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</si>
  <si>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</si>
  <si>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</si>
  <si>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</si>
  <si>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</si>
  <si>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</si>
  <si>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</si>
  <si>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</si>
  <si>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</si>
  <si>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</si>
  <si>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</si>
  <si>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</si>
  <si>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</si>
  <si>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</si>
  <si>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</si>
  <si>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</si>
  <si>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Note:  Double-click the above icon to open the SOP for the main MMWL report.</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</si>
  <si>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</si>
  <si>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</si>
  <si>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</si>
  <si>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</si>
  <si>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</si>
  <si>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</si>
  <si>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</si>
  <si>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</si>
  <si>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</si>
  <si>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</si>
  <si>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</si>
  <si>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</si>
  <si>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</si>
  <si>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</si>
  <si>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</si>
  <si>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</si>
  <si>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</si>
  <si>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</si>
  <si>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</si>
  <si>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</si>
  <si>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</si>
  <si>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</si>
  <si>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</si>
  <si>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</si>
  <si>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</si>
  <si>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</si>
  <si>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</si>
  <si>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</si>
  <si>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</si>
  <si>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</si>
  <si>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</si>
  <si>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</si>
  <si>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</si>
  <si>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STN_NAME</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</si>
  <si>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</si>
  <si>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</si>
  <si>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</si>
  <si>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</si>
  <si>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</si>
  <si>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</si>
  <si>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</si>
  <si>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</si>
  <si>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</si>
  <si>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</si>
  <si>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</si>
  <si>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</si>
  <si>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</si>
  <si>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</si>
  <si>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</si>
  <si>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</si>
  <si>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</si>
  <si>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</si>
  <si>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</si>
  <si>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</si>
  <si>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</si>
  <si>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</si>
  <si>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</si>
  <si>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</si>
  <si>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</si>
  <si>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</si>
  <si>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</si>
  <si>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</si>
  <si>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</si>
  <si>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</si>
  <si>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</si>
  <si>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</si>
  <si>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</si>
  <si>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</si>
  <si>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</si>
  <si>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</si>
  <si>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</si>
  <si>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</si>
  <si>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</si>
  <si>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</si>
  <si>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</si>
  <si>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</si>
  <si>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</si>
  <si>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</si>
  <si>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</si>
  <si>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</si>
  <si>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</si>
  <si>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</si>
  <si>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</si>
  <si>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</si>
  <si>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</si>
  <si>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</si>
  <si>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</si>
  <si>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</si>
  <si>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</si>
  <si>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</si>
  <si>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</si>
  <si>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Rating EP Group</t>
  </si>
  <si>
    <t>410_Spina_bifida</t>
  </si>
  <si>
    <t>420_Spina_bifida</t>
  </si>
  <si>
    <t>450_Spina_bifida</t>
  </si>
  <si>
    <t>Rating Ent&gt;125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</si>
  <si>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</si>
  <si>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</si>
  <si>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</si>
  <si>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</si>
  <si>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</si>
  <si>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</si>
  <si>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</si>
  <si>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</si>
  <si>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</si>
  <si>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</si>
  <si>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</si>
  <si>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</si>
  <si>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</si>
  <si>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</si>
  <si>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</si>
  <si>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</si>
  <si>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</si>
  <si>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</si>
  <si>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</si>
  <si>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</si>
  <si>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</si>
  <si>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</si>
  <si>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</si>
  <si>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</si>
  <si>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</si>
  <si>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</si>
  <si>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</si>
  <si>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</si>
  <si>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</si>
  <si>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</si>
  <si>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</si>
  <si>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</si>
  <si>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</si>
  <si>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</si>
  <si>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</si>
  <si>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</si>
  <si>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</si>
  <si>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</si>
  <si>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</si>
  <si>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</si>
  <si>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</si>
  <si>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</si>
  <si>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PMC Entitlement &gt;125</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</si>
  <si>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</si>
  <si>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</si>
  <si>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</si>
  <si>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</si>
  <si>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</si>
  <si>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</si>
  <si>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</si>
  <si>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</si>
  <si>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</si>
  <si>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</si>
  <si>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</si>
  <si>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</si>
  <si>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Other_Pending</t>
  </si>
  <si>
    <t>0</t>
  </si>
  <si>
    <t>As Of April 30, 2012</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</si>
  <si>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t>
    </r>
  </si>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</sst>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27">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39">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thin"/>
      <bottom style="thin"/>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6" fillId="2" borderId="0" xfId="0" applyFont="1" applyFill="1" applyBorder="1" applyAlignment="1">
      <alignment vertical="center" wrapText="1"/>
    </xf>
    <xf numFmtId="0" fontId="6" fillId="2" borderId="1" xfId="0" applyFont="1" applyFill="1" applyBorder="1" applyAlignment="1">
      <alignment vertical="center" wrapText="1"/>
    </xf>
    <xf numFmtId="0" fontId="7" fillId="2" borderId="1" xfId="0" applyFont="1" applyFill="1" applyBorder="1" applyAlignment="1">
      <alignment vertical="center" wrapText="1"/>
    </xf>
    <xf numFmtId="0" fontId="8" fillId="2" borderId="1" xfId="0" applyFont="1" applyFill="1" applyBorder="1" applyAlignment="1">
      <alignment vertical="center" wrapText="1"/>
    </xf>
    <xf numFmtId="0" fontId="9" fillId="2" borderId="0" xfId="0" applyFont="1" applyFill="1" applyBorder="1" applyAlignment="1">
      <alignment horizontal="right" vertical="center" wrapText="1"/>
    </xf>
    <xf numFmtId="0" fontId="5" fillId="2" borderId="0" xfId="0" applyFont="1" applyFill="1" applyBorder="1" applyAlignment="1">
      <alignment horizontal="right" vertical="center" wrapText="1"/>
    </xf>
    <xf numFmtId="3" fontId="9" fillId="3" borderId="2" xfId="15" applyNumberFormat="1" applyFont="1" applyFill="1" applyBorder="1" applyAlignment="1">
      <alignment horizontal="center" vertical="center" wrapText="1"/>
    </xf>
    <xf numFmtId="3" fontId="9" fillId="2"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 borderId="3" xfId="15" applyNumberFormat="1" applyFont="1" applyFill="1" applyBorder="1" applyAlignment="1">
      <alignment horizontal="center" vertical="center" wrapText="1"/>
    </xf>
    <xf numFmtId="3" fontId="9" fillId="3" borderId="4" xfId="15" applyNumberFormat="1" applyFont="1" applyFill="1" applyBorder="1" applyAlignment="1">
      <alignment horizontal="center" vertical="center" wrapText="1"/>
    </xf>
    <xf numFmtId="0" fontId="6" fillId="2" borderId="0" xfId="0" applyFont="1" applyFill="1" applyBorder="1" applyAlignment="1">
      <alignment/>
    </xf>
    <xf numFmtId="0" fontId="9" fillId="2" borderId="0" xfId="0" applyFont="1" applyFill="1" applyBorder="1" applyAlignment="1">
      <alignment horizontal="center" vertical="center" wrapText="1"/>
    </xf>
    <xf numFmtId="174" fontId="5" fillId="2" borderId="0" xfId="21" applyNumberFormat="1" applyFont="1" applyFill="1" applyBorder="1" applyAlignment="1">
      <alignment horizontal="center" vertical="center" wrapText="1"/>
    </xf>
    <xf numFmtId="174" fontId="10" fillId="2" borderId="0" xfId="21" applyNumberFormat="1" applyFont="1" applyFill="1" applyBorder="1" applyAlignment="1">
      <alignment horizontal="center" vertical="center" wrapText="1"/>
    </xf>
    <xf numFmtId="3" fontId="5"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 borderId="5" xfId="0" applyFont="1" applyFill="1" applyBorder="1" applyAlignment="1">
      <alignment horizontal="center"/>
    </xf>
    <xf numFmtId="0" fontId="4" fillId="3" borderId="6" xfId="0" applyFont="1" applyFill="1" applyBorder="1" applyAlignment="1">
      <alignment horizontal="center"/>
    </xf>
    <xf numFmtId="0" fontId="0" fillId="0" borderId="0" xfId="0" applyFont="1" applyBorder="1" applyAlignment="1">
      <alignment horizontal="center"/>
    </xf>
    <xf numFmtId="0" fontId="0" fillId="0" borderId="7" xfId="0" applyFont="1" applyBorder="1" applyAlignment="1">
      <alignment horizontal="center" vertical="center" wrapText="1"/>
    </xf>
    <xf numFmtId="4" fontId="4" fillId="0" borderId="8" xfId="0" applyNumberFormat="1" applyFont="1" applyFill="1" applyBorder="1" applyAlignment="1">
      <alignment/>
    </xf>
    <xf numFmtId="173" fontId="0" fillId="0" borderId="8" xfId="15" applyNumberFormat="1" applyFont="1" applyBorder="1" applyAlignment="1">
      <alignment horizontal="center"/>
    </xf>
    <xf numFmtId="174" fontId="0" fillId="0" borderId="9" xfId="21" applyNumberFormat="1" applyFont="1" applyBorder="1" applyAlignment="1">
      <alignment horizontal="center"/>
    </xf>
    <xf numFmtId="0" fontId="4" fillId="3" borderId="9" xfId="0" applyFont="1" applyFill="1" applyBorder="1" applyAlignment="1">
      <alignment horizontal="center"/>
    </xf>
    <xf numFmtId="4" fontId="0" fillId="0" borderId="0" xfId="0" applyNumberFormat="1" applyFont="1" applyFill="1" applyBorder="1" applyAlignment="1">
      <alignment vertical="center" wrapText="1"/>
    </xf>
    <xf numFmtId="0" fontId="0" fillId="0" borderId="6" xfId="0" applyFont="1" applyBorder="1" applyAlignment="1">
      <alignment horizontal="center" vertical="center" wrapText="1"/>
    </xf>
    <xf numFmtId="0" fontId="0" fillId="0" borderId="9" xfId="0" applyFont="1" applyBorder="1" applyAlignment="1">
      <alignment horizontal="center" vertical="center" wrapText="1"/>
    </xf>
    <xf numFmtId="0" fontId="0" fillId="0" borderId="0" xfId="0" applyFont="1" applyBorder="1" applyAlignment="1">
      <alignment vertical="center" wrapText="1"/>
    </xf>
    <xf numFmtId="4" fontId="2" fillId="0" borderId="9" xfId="0" applyNumberFormat="1" applyFont="1" applyFill="1" applyBorder="1" applyAlignment="1">
      <alignment vertical="center" wrapText="1"/>
    </xf>
    <xf numFmtId="174" fontId="0" fillId="0" borderId="10" xfId="21" applyNumberFormat="1" applyFont="1" applyBorder="1" applyAlignment="1">
      <alignment horizontal="right"/>
    </xf>
    <xf numFmtId="4" fontId="2" fillId="0" borderId="11" xfId="0" applyNumberFormat="1" applyFont="1" applyFill="1" applyBorder="1" applyAlignment="1">
      <alignment vertical="center" wrapText="1"/>
    </xf>
    <xf numFmtId="173" fontId="0" fillId="0" borderId="12" xfId="15" applyNumberFormat="1" applyFont="1" applyFill="1" applyBorder="1" applyAlignment="1">
      <alignment horizontal="center"/>
    </xf>
    <xf numFmtId="174" fontId="0" fillId="0" borderId="12" xfId="21" applyNumberFormat="1" applyFont="1" applyFill="1" applyBorder="1" applyAlignment="1">
      <alignment horizontal="right"/>
    </xf>
    <xf numFmtId="4" fontId="1" fillId="0" borderId="12" xfId="0" applyNumberFormat="1" applyFont="1" applyFill="1" applyBorder="1" applyAlignment="1">
      <alignment vertical="center" wrapText="1"/>
    </xf>
    <xf numFmtId="173" fontId="0" fillId="0" borderId="12" xfId="15" applyNumberFormat="1" applyFont="1" applyBorder="1" applyAlignment="1">
      <alignment horizontal="center"/>
    </xf>
    <xf numFmtId="174" fontId="0" fillId="0" borderId="12" xfId="21" applyNumberFormat="1" applyFont="1" applyBorder="1" applyAlignment="1">
      <alignment horizontal="right"/>
    </xf>
    <xf numFmtId="173" fontId="0" fillId="0" borderId="10" xfId="15" applyNumberFormat="1" applyFont="1" applyBorder="1" applyAlignment="1">
      <alignment horizontal="center"/>
    </xf>
    <xf numFmtId="4" fontId="1" fillId="0" borderId="1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2" xfId="0" applyNumberFormat="1" applyFont="1" applyFill="1" applyBorder="1" applyAlignment="1">
      <alignment horizontal="left" vertical="center" wrapText="1"/>
    </xf>
    <xf numFmtId="0" fontId="0" fillId="0" borderId="0" xfId="0" applyFont="1" applyFill="1" applyBorder="1" applyAlignment="1">
      <alignment/>
    </xf>
    <xf numFmtId="0" fontId="0" fillId="0" borderId="6"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9" xfId="0" applyFont="1" applyFill="1" applyBorder="1" applyAlignment="1">
      <alignment horizontal="center" wrapText="1"/>
    </xf>
    <xf numFmtId="173" fontId="0" fillId="0" borderId="9" xfId="15" applyNumberFormat="1" applyFont="1" applyBorder="1" applyAlignment="1">
      <alignment/>
    </xf>
    <xf numFmtId="174" fontId="0" fillId="0" borderId="9" xfId="21" applyNumberFormat="1" applyFont="1" applyBorder="1" applyAlignment="1">
      <alignment/>
    </xf>
    <xf numFmtId="4" fontId="0" fillId="0" borderId="13" xfId="0" applyNumberFormat="1" applyFont="1" applyFill="1" applyBorder="1" applyAlignment="1">
      <alignment/>
    </xf>
    <xf numFmtId="0" fontId="0" fillId="0" borderId="7" xfId="0" applyFont="1" applyBorder="1" applyAlignment="1">
      <alignment/>
    </xf>
    <xf numFmtId="0" fontId="0" fillId="0" borderId="0" xfId="0" applyFont="1" applyAlignment="1">
      <alignment/>
    </xf>
    <xf numFmtId="4" fontId="0" fillId="0" borderId="4" xfId="0" applyNumberFormat="1" applyFont="1" applyFill="1" applyBorder="1" applyAlignment="1">
      <alignment/>
    </xf>
    <xf numFmtId="173" fontId="0" fillId="0" borderId="9" xfId="15" applyNumberFormat="1" applyFont="1" applyBorder="1" applyAlignment="1">
      <alignment horizontal="right"/>
    </xf>
    <xf numFmtId="173" fontId="0" fillId="0" borderId="0" xfId="0" applyNumberFormat="1" applyFont="1" applyAlignment="1">
      <alignment/>
    </xf>
    <xf numFmtId="0" fontId="13"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2" borderId="0" xfId="0" applyFont="1" applyFill="1" applyBorder="1" applyAlignment="1">
      <alignment horizontal="left" vertical="center" wrapText="1"/>
    </xf>
    <xf numFmtId="0" fontId="14" fillId="2" borderId="14" xfId="0" applyFont="1" applyFill="1" applyBorder="1" applyAlignment="1">
      <alignment vertical="center" wrapText="1"/>
    </xf>
    <xf numFmtId="0" fontId="5" fillId="3" borderId="2" xfId="0" applyFont="1" applyFill="1" applyBorder="1" applyAlignment="1">
      <alignment horizontal="center" vertical="center" wrapText="1"/>
    </xf>
    <xf numFmtId="0" fontId="14" fillId="2" borderId="0" xfId="0" applyFont="1" applyFill="1" applyBorder="1" applyAlignment="1">
      <alignment vertical="center" wrapText="1"/>
    </xf>
    <xf numFmtId="0" fontId="13" fillId="3" borderId="15" xfId="0" applyFont="1" applyFill="1" applyBorder="1" applyAlignment="1">
      <alignment horizontal="left" vertical="center" wrapText="1"/>
    </xf>
    <xf numFmtId="0" fontId="14" fillId="0" borderId="0" xfId="0" applyFont="1" applyFill="1" applyBorder="1" applyAlignment="1">
      <alignment vertical="center" wrapText="1"/>
    </xf>
    <xf numFmtId="49" fontId="13" fillId="3" borderId="1" xfId="0" applyNumberFormat="1" applyFont="1" applyFill="1" applyBorder="1" applyAlignment="1">
      <alignment horizontal="left" vertical="center" wrapText="1"/>
    </xf>
    <xf numFmtId="0" fontId="13" fillId="3" borderId="1" xfId="0"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16"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0" borderId="0" xfId="0" applyFont="1" applyFill="1" applyBorder="1" applyAlignment="1">
      <alignment/>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 borderId="3" xfId="15" applyNumberFormat="1" applyFont="1" applyFill="1" applyBorder="1" applyAlignment="1">
      <alignment horizontal="center" vertical="center" wrapText="1"/>
    </xf>
    <xf numFmtId="3" fontId="18" fillId="3" borderId="9" xfId="15" applyNumberFormat="1" applyFont="1" applyFill="1" applyBorder="1" applyAlignment="1">
      <alignment horizontal="center" vertical="center" wrapText="1"/>
    </xf>
    <xf numFmtId="174" fontId="18" fillId="3" borderId="3" xfId="21" applyNumberFormat="1" applyFont="1" applyFill="1" applyBorder="1" applyAlignment="1">
      <alignment horizontal="center" vertical="center" wrapText="1"/>
    </xf>
    <xf numFmtId="3" fontId="19" fillId="3" borderId="7" xfId="15" applyNumberFormat="1" applyFont="1" applyFill="1" applyBorder="1" applyAlignment="1">
      <alignment horizontal="center" vertical="center" wrapText="1"/>
    </xf>
    <xf numFmtId="3" fontId="19" fillId="3" borderId="13" xfId="15" applyNumberFormat="1" applyFont="1" applyFill="1" applyBorder="1" applyAlignment="1">
      <alignment horizontal="center" vertical="center" wrapText="1"/>
    </xf>
    <xf numFmtId="174" fontId="19" fillId="3" borderId="0" xfId="21" applyNumberFormat="1" applyFont="1" applyFill="1" applyBorder="1" applyAlignment="1">
      <alignment horizontal="center" vertical="center" wrapText="1"/>
    </xf>
    <xf numFmtId="174" fontId="18" fillId="3" borderId="2" xfId="21" applyNumberFormat="1" applyFont="1" applyFill="1" applyBorder="1" applyAlignment="1">
      <alignment horizontal="center" vertical="center" wrapText="1"/>
    </xf>
    <xf numFmtId="3" fontId="18" fillId="3" borderId="4" xfId="15" applyNumberFormat="1" applyFont="1" applyFill="1" applyBorder="1" applyAlignment="1">
      <alignment horizontal="center" vertical="center" wrapText="1"/>
    </xf>
    <xf numFmtId="3" fontId="18" fillId="3" borderId="18" xfId="0" applyNumberFormat="1" applyFont="1" applyFill="1" applyBorder="1" applyAlignment="1">
      <alignment horizontal="center" vertical="center" wrapText="1"/>
    </xf>
    <xf numFmtId="0" fontId="14" fillId="2" borderId="15" xfId="0" applyFont="1" applyFill="1" applyBorder="1" applyAlignment="1">
      <alignment horizontal="left" vertical="center" wrapText="1"/>
    </xf>
    <xf numFmtId="0" fontId="14" fillId="0" borderId="15" xfId="0" applyFont="1" applyFill="1" applyBorder="1" applyAlignment="1">
      <alignment horizontal="left" vertical="center" wrapText="1"/>
    </xf>
    <xf numFmtId="4" fontId="1" fillId="0" borderId="19" xfId="0" applyNumberFormat="1" applyFont="1" applyFill="1" applyBorder="1" applyAlignment="1">
      <alignment vertical="center" wrapText="1"/>
    </xf>
    <xf numFmtId="4" fontId="0" fillId="0" borderId="4" xfId="0" applyNumberFormat="1" applyFont="1" applyFill="1" applyBorder="1" applyAlignment="1">
      <alignment vertical="center" wrapText="1"/>
    </xf>
    <xf numFmtId="4" fontId="0" fillId="0" borderId="19" xfId="0" applyNumberFormat="1" applyFont="1" applyFill="1" applyBorder="1" applyAlignment="1">
      <alignment/>
    </xf>
    <xf numFmtId="0" fontId="0" fillId="0" borderId="5" xfId="0" applyFont="1" applyFill="1" applyBorder="1" applyAlignment="1">
      <alignment wrapText="1"/>
    </xf>
    <xf numFmtId="0" fontId="6" fillId="2" borderId="15" xfId="0" applyFont="1" applyFill="1" applyBorder="1" applyAlignment="1">
      <alignment horizontal="left"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18" fillId="3" borderId="25" xfId="0" applyNumberFormat="1"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13" fillId="3" borderId="17" xfId="0" applyFont="1" applyFill="1" applyBorder="1" applyAlignment="1">
      <alignment horizontal="left" wrapText="1"/>
    </xf>
    <xf numFmtId="173" fontId="0" fillId="0" borderId="13" xfId="15" applyNumberFormat="1" applyFont="1" applyFill="1" applyBorder="1" applyAlignment="1">
      <alignment horizontal="center"/>
    </xf>
    <xf numFmtId="173" fontId="0" fillId="0" borderId="13" xfId="15" applyNumberFormat="1" applyFont="1" applyBorder="1" applyAlignment="1">
      <alignment horizontal="center"/>
    </xf>
    <xf numFmtId="173" fontId="0" fillId="0" borderId="4" xfId="15" applyNumberFormat="1" applyFont="1" applyBorder="1" applyAlignment="1">
      <alignment horizontal="center"/>
    </xf>
    <xf numFmtId="173" fontId="0" fillId="0" borderId="12" xfId="15" applyNumberFormat="1" applyFont="1" applyBorder="1" applyAlignment="1">
      <alignment horizontal="right"/>
    </xf>
    <xf numFmtId="173" fontId="0" fillId="0" borderId="10" xfId="15" applyNumberFormat="1" applyFont="1" applyBorder="1" applyAlignment="1">
      <alignment horizontal="right"/>
    </xf>
    <xf numFmtId="173" fontId="0" fillId="0" borderId="12" xfId="15" applyNumberFormat="1" applyFont="1" applyFill="1" applyBorder="1" applyAlignment="1">
      <alignment horizontal="right"/>
    </xf>
    <xf numFmtId="174" fontId="19" fillId="3" borderId="26" xfId="21" applyNumberFormat="1" applyFont="1" applyFill="1" applyBorder="1" applyAlignment="1">
      <alignment horizontal="center" vertical="center" wrapText="1"/>
    </xf>
    <xf numFmtId="174" fontId="19" fillId="3" borderId="16" xfId="21" applyNumberFormat="1" applyFont="1" applyFill="1" applyBorder="1" applyAlignment="1">
      <alignment horizontal="center" vertical="center" wrapText="1"/>
    </xf>
    <xf numFmtId="0" fontId="3" fillId="2" borderId="0" xfId="0" applyFont="1" applyFill="1" applyBorder="1" applyAlignment="1">
      <alignment wrapText="1"/>
    </xf>
    <xf numFmtId="0" fontId="13" fillId="2" borderId="17" xfId="0" applyFont="1" applyFill="1" applyBorder="1" applyAlignment="1">
      <alignment vertical="center" wrapText="1"/>
    </xf>
    <xf numFmtId="0" fontId="13" fillId="2" borderId="17"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9" fillId="2" borderId="17" xfId="0" applyFont="1" applyFill="1" applyBorder="1" applyAlignment="1">
      <alignment horizontal="right" vertical="center" wrapText="1"/>
    </xf>
    <xf numFmtId="0" fontId="6" fillId="2" borderId="17" xfId="0" applyFont="1" applyFill="1" applyBorder="1" applyAlignment="1">
      <alignment vertical="center" wrapText="1"/>
    </xf>
    <xf numFmtId="173" fontId="4" fillId="0" borderId="9" xfId="0" applyNumberFormat="1" applyFont="1" applyBorder="1" applyAlignment="1">
      <alignment/>
    </xf>
    <xf numFmtId="174" fontId="4" fillId="0" borderId="9" xfId="21" applyNumberFormat="1" applyFont="1" applyBorder="1" applyAlignment="1">
      <alignment/>
    </xf>
    <xf numFmtId="173" fontId="4" fillId="0" borderId="10" xfId="0" applyNumberFormat="1" applyFont="1" applyBorder="1" applyAlignment="1">
      <alignment horizontal="center"/>
    </xf>
    <xf numFmtId="174" fontId="4" fillId="0" borderId="10" xfId="21" applyNumberFormat="1" applyFont="1" applyBorder="1" applyAlignment="1">
      <alignment horizontal="right"/>
    </xf>
    <xf numFmtId="173" fontId="4" fillId="0" borderId="4" xfId="0" applyNumberFormat="1" applyFont="1" applyBorder="1" applyAlignment="1">
      <alignment horizontal="center"/>
    </xf>
    <xf numFmtId="173" fontId="4" fillId="0" borderId="9" xfId="15" applyNumberFormat="1" applyFont="1" applyBorder="1" applyAlignment="1">
      <alignment/>
    </xf>
    <xf numFmtId="0" fontId="6" fillId="2" borderId="27" xfId="0" applyFont="1" applyFill="1" applyBorder="1" applyAlignment="1">
      <alignment horizontal="left" vertical="center" wrapText="1"/>
    </xf>
    <xf numFmtId="173" fontId="0" fillId="0" borderId="9" xfId="0" applyNumberFormat="1" applyFont="1" applyBorder="1" applyAlignment="1">
      <alignment/>
    </xf>
    <xf numFmtId="0" fontId="3" fillId="2" borderId="14" xfId="0" applyFont="1" applyFill="1" applyBorder="1" applyAlignment="1">
      <alignment vertical="center"/>
    </xf>
    <xf numFmtId="0" fontId="3" fillId="2" borderId="28" xfId="0" applyFont="1" applyFill="1" applyBorder="1" applyAlignment="1">
      <alignment vertical="center"/>
    </xf>
    <xf numFmtId="0" fontId="3" fillId="2" borderId="1" xfId="0" applyFont="1" applyFill="1" applyBorder="1" applyAlignment="1">
      <alignment vertical="center"/>
    </xf>
    <xf numFmtId="0" fontId="3" fillId="2" borderId="7" xfId="0" applyFont="1" applyFill="1" applyBorder="1" applyAlignment="1">
      <alignment vertical="center"/>
    </xf>
    <xf numFmtId="0" fontId="3" fillId="2" borderId="29" xfId="0" applyFont="1" applyFill="1" applyBorder="1" applyAlignment="1">
      <alignment vertical="center"/>
    </xf>
    <xf numFmtId="178" fontId="0" fillId="2" borderId="30" xfId="0" applyNumberFormat="1" applyFont="1" applyFill="1" applyBorder="1" applyAlignment="1">
      <alignment horizontal="left" vertical="center"/>
    </xf>
    <xf numFmtId="4" fontId="2" fillId="0" borderId="8" xfId="0" applyNumberFormat="1" applyFont="1" applyFill="1" applyBorder="1" applyAlignment="1">
      <alignment vertical="center" wrapText="1"/>
    </xf>
    <xf numFmtId="4" fontId="0" fillId="0" borderId="12" xfId="0" applyNumberFormat="1" applyFont="1" applyFill="1" applyBorder="1" applyAlignment="1">
      <alignment/>
    </xf>
    <xf numFmtId="0" fontId="0" fillId="0" borderId="13" xfId="0" applyFont="1" applyBorder="1" applyAlignment="1">
      <alignment/>
    </xf>
    <xf numFmtId="4" fontId="0" fillId="0" borderId="10" xfId="0" applyNumberFormat="1" applyFont="1" applyFill="1" applyBorder="1" applyAlignment="1">
      <alignment/>
    </xf>
    <xf numFmtId="0" fontId="20" fillId="0" borderId="0" xfId="20" applyFont="1" applyAlignment="1">
      <alignment horizontal="left"/>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9" xfId="0" applyNumberFormat="1" applyFont="1" applyFill="1" applyBorder="1" applyAlignment="1">
      <alignment/>
    </xf>
    <xf numFmtId="0" fontId="0" fillId="3" borderId="15" xfId="0" applyFont="1" applyFill="1" applyBorder="1" applyAlignment="1">
      <alignment horizontal="left" vertical="center" wrapText="1"/>
    </xf>
    <xf numFmtId="0" fontId="4" fillId="0" borderId="0" xfId="0" applyFont="1" applyAlignment="1">
      <alignment/>
    </xf>
    <xf numFmtId="0" fontId="18" fillId="3" borderId="2" xfId="0" applyFont="1" applyFill="1" applyBorder="1" applyAlignment="1">
      <alignment horizontal="center" vertical="center" wrapText="1"/>
    </xf>
    <xf numFmtId="3" fontId="19" fillId="3" borderId="3" xfId="15" applyNumberFormat="1" applyFont="1" applyFill="1" applyBorder="1" applyAlignment="1">
      <alignment horizontal="center" vertical="center" wrapText="1"/>
    </xf>
    <xf numFmtId="3" fontId="19" fillId="3" borderId="4" xfId="15" applyNumberFormat="1" applyFont="1" applyFill="1" applyBorder="1" applyAlignment="1">
      <alignment horizontal="center" vertical="center" wrapText="1"/>
    </xf>
    <xf numFmtId="174" fontId="19" fillId="3" borderId="31" xfId="21"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24" fillId="4" borderId="32" xfId="0" applyFont="1" applyFill="1" applyBorder="1" applyAlignment="1">
      <alignment horizontal="right"/>
    </xf>
    <xf numFmtId="0" fontId="14" fillId="0" borderId="33" xfId="0" applyFont="1" applyBorder="1" applyAlignment="1">
      <alignment horizontal="right"/>
    </xf>
    <xf numFmtId="0" fontId="14" fillId="0" borderId="34" xfId="0" applyFont="1" applyBorder="1" applyAlignment="1">
      <alignment horizontal="right"/>
    </xf>
    <xf numFmtId="0" fontId="14" fillId="0" borderId="16" xfId="0" applyFont="1" applyBorder="1" applyAlignment="1">
      <alignment horizontal="right"/>
    </xf>
    <xf numFmtId="0" fontId="24" fillId="4" borderId="16" xfId="0" applyFont="1" applyFill="1" applyBorder="1" applyAlignment="1">
      <alignment horizontal="right"/>
    </xf>
    <xf numFmtId="0" fontId="25" fillId="0" borderId="16" xfId="0" applyFont="1" applyBorder="1" applyAlignment="1">
      <alignment horizontal="right"/>
    </xf>
    <xf numFmtId="0" fontId="24" fillId="4" borderId="34" xfId="0" applyFont="1" applyFill="1" applyBorder="1" applyAlignment="1">
      <alignment horizontal="right"/>
    </xf>
    <xf numFmtId="0" fontId="14" fillId="0" borderId="17" xfId="0" applyFont="1" applyBorder="1" applyAlignment="1">
      <alignment horizontal="right"/>
    </xf>
    <xf numFmtId="0" fontId="0" fillId="0" borderId="7" xfId="0" applyBorder="1" applyAlignment="1">
      <alignment/>
    </xf>
    <xf numFmtId="0" fontId="4" fillId="5" borderId="0" xfId="0" applyFont="1" applyFill="1" applyAlignment="1">
      <alignment/>
    </xf>
    <xf numFmtId="0" fontId="4" fillId="0" borderId="0" xfId="0" applyFont="1" applyFill="1" applyAlignment="1">
      <alignment/>
    </xf>
    <xf numFmtId="0" fontId="0" fillId="0" borderId="7" xfId="0" applyNumberFormat="1" applyBorder="1" applyAlignment="1">
      <alignment horizontal="right"/>
    </xf>
    <xf numFmtId="0" fontId="3" fillId="2" borderId="35" xfId="0" applyFont="1" applyFill="1" applyBorder="1" applyAlignment="1">
      <alignment vertical="center"/>
    </xf>
    <xf numFmtId="0" fontId="3" fillId="2" borderId="0" xfId="0" applyFont="1" applyFill="1" applyBorder="1" applyAlignment="1">
      <alignment vertical="center"/>
    </xf>
    <xf numFmtId="178" fontId="0" fillId="2" borderId="17" xfId="0" applyNumberFormat="1" applyFont="1" applyFill="1" applyBorder="1" applyAlignment="1">
      <alignment horizontal="left" vertical="center"/>
    </xf>
    <xf numFmtId="0" fontId="14" fillId="2" borderId="35" xfId="0" applyFont="1" applyFill="1" applyBorder="1" applyAlignment="1">
      <alignment vertical="center" wrapText="1"/>
    </xf>
    <xf numFmtId="0" fontId="14" fillId="0" borderId="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0" fillId="3"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3" borderId="0" xfId="0" applyFill="1" applyAlignment="1">
      <alignment horizontal="left"/>
    </xf>
    <xf numFmtId="0" fontId="0" fillId="3" borderId="2" xfId="0" applyFill="1" applyBorder="1" applyAlignment="1">
      <alignment horizontal="left"/>
    </xf>
    <xf numFmtId="3" fontId="18" fillId="3" borderId="7" xfId="0" applyNumberFormat="1" applyFont="1" applyFill="1" applyBorder="1" applyAlignment="1">
      <alignment horizontal="center" vertical="center" wrapText="1"/>
    </xf>
    <xf numFmtId="3" fontId="18" fillId="3" borderId="29" xfId="0" applyNumberFormat="1" applyFont="1" applyFill="1" applyBorder="1" applyAlignment="1">
      <alignment horizontal="center" vertical="center" wrapText="1"/>
    </xf>
    <xf numFmtId="0" fontId="21" fillId="2" borderId="36" xfId="0" applyFont="1" applyFill="1" applyBorder="1" applyAlignment="1">
      <alignment horizontal="left" vertical="center" wrapText="1"/>
    </xf>
    <xf numFmtId="174" fontId="18" fillId="3" borderId="37" xfId="21" applyNumberFormat="1" applyFont="1" applyFill="1" applyBorder="1" applyAlignment="1">
      <alignment horizontal="center" vertical="center" wrapText="1"/>
    </xf>
    <xf numFmtId="174" fontId="18" fillId="3" borderId="16" xfId="21" applyNumberFormat="1" applyFont="1" applyFill="1" applyBorder="1" applyAlignment="1">
      <alignment horizontal="center" vertical="center" wrapText="1"/>
    </xf>
    <xf numFmtId="49" fontId="15" fillId="3" borderId="1" xfId="0" applyNumberFormat="1" applyFont="1" applyFill="1" applyBorder="1" applyAlignment="1">
      <alignment horizontal="left" vertical="center" wrapText="1"/>
    </xf>
    <xf numFmtId="49" fontId="15" fillId="3" borderId="0" xfId="0" applyNumberFormat="1" applyFont="1" applyFill="1" applyBorder="1" applyAlignment="1">
      <alignment horizontal="left" vertical="center" wrapText="1"/>
    </xf>
    <xf numFmtId="0" fontId="15" fillId="3" borderId="30" xfId="0" applyFont="1" applyFill="1" applyBorder="1" applyAlignment="1">
      <alignment horizontal="left" vertical="center" wrapText="1"/>
    </xf>
    <xf numFmtId="0" fontId="15" fillId="3" borderId="17" xfId="0" applyFont="1" applyFill="1" applyBorder="1" applyAlignment="1">
      <alignment horizontal="left" vertical="center" wrapText="1"/>
    </xf>
    <xf numFmtId="3" fontId="18" fillId="3" borderId="37"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3" borderId="30" xfId="0" applyFont="1" applyFill="1" applyBorder="1" applyAlignment="1">
      <alignment horizontal="left" wrapText="1"/>
    </xf>
    <xf numFmtId="0" fontId="13" fillId="3" borderId="17" xfId="0" applyFont="1" applyFill="1" applyBorder="1" applyAlignment="1">
      <alignment horizontal="left" wrapText="1"/>
    </xf>
    <xf numFmtId="0" fontId="3" fillId="2" borderId="1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9" xfId="0" applyFont="1" applyFill="1" applyBorder="1" applyAlignment="1">
      <alignment horizontal="center" vertical="center"/>
    </xf>
    <xf numFmtId="0" fontId="18" fillId="0" borderId="0" xfId="0" applyFont="1" applyAlignment="1">
      <alignment horizontal="left" wrapText="1"/>
    </xf>
    <xf numFmtId="0" fontId="13" fillId="3" borderId="16" xfId="0" applyFont="1" applyFill="1" applyBorder="1" applyAlignment="1">
      <alignment horizontal="left"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3" fillId="2" borderId="17" xfId="0" applyFont="1" applyFill="1" applyBorder="1" applyAlignment="1">
      <alignment horizontal="center" wrapText="1"/>
    </xf>
    <xf numFmtId="0" fontId="23" fillId="2" borderId="38"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4" fillId="3" borderId="8"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0" fillId="0" borderId="12" xfId="0" applyFont="1" applyBorder="1" applyAlignment="1">
      <alignment horizontal="left" wrapText="1"/>
    </xf>
    <xf numFmtId="0" fontId="0" fillId="0" borderId="0" xfId="0" applyFont="1" applyBorder="1" applyAlignment="1">
      <alignment horizontal="left" wrapText="1"/>
    </xf>
    <xf numFmtId="0" fontId="11" fillId="0" borderId="0" xfId="0" applyFont="1" applyBorder="1" applyAlignment="1">
      <alignment horizontal="center"/>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0" fontId="13" fillId="3" borderId="8" xfId="0" applyFont="1" applyFill="1" applyBorder="1" applyAlignment="1">
      <alignment horizontal="left" wrapText="1"/>
    </xf>
    <xf numFmtId="0" fontId="13" fillId="3" borderId="5" xfId="0" applyFont="1" applyFill="1" applyBorder="1" applyAlignment="1">
      <alignment horizontal="left" wrapText="1"/>
    </xf>
    <xf numFmtId="0" fontId="0" fillId="0" borderId="5" xfId="0" applyFont="1" applyBorder="1" applyAlignment="1">
      <alignment wrapText="1"/>
    </xf>
    <xf numFmtId="0" fontId="0" fillId="0" borderId="6" xfId="0" applyFont="1" applyBorder="1" applyAlignment="1">
      <alignment wrapText="1"/>
    </xf>
    <xf numFmtId="3" fontId="0" fillId="0" borderId="8" xfId="0" applyNumberFormat="1" applyFont="1" applyFill="1" applyBorder="1" applyAlignment="1">
      <alignment horizontal="center" wrapText="1"/>
    </xf>
    <xf numFmtId="0" fontId="11" fillId="0" borderId="2" xfId="0" applyFont="1" applyFill="1" applyBorder="1" applyAlignment="1">
      <alignment horizontal="center"/>
    </xf>
    <xf numFmtId="0" fontId="4" fillId="6" borderId="0" xfId="0" applyFont="1" applyFill="1" applyAlignment="1">
      <alignment horizontal="center"/>
    </xf>
    <xf numFmtId="0" fontId="4" fillId="5"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8:M18"/>
  <sheetViews>
    <sheetView workbookViewId="0" topLeftCell="A1">
      <selection activeCell="C15" sqref="C15"/>
    </sheetView>
  </sheetViews>
  <sheetFormatPr defaultColWidth="9.140625" defaultRowHeight="12.75"/>
  <sheetData>
    <row r="8" spans="1:8" ht="12.75">
      <c r="A8" s="145" t="s">
        <v>178</v>
      </c>
      <c r="B8" s="145"/>
      <c r="C8" s="145"/>
      <c r="D8" s="145"/>
      <c r="E8" s="145"/>
      <c r="F8" s="145"/>
      <c r="G8" s="145"/>
      <c r="H8" s="145"/>
    </row>
    <row r="12" ht="13.5" thickBot="1"/>
    <row r="13" spans="6:13" ht="15.75" thickBot="1">
      <c r="F13" s="152">
        <v>95</v>
      </c>
      <c r="G13" s="153" t="s">
        <v>190</v>
      </c>
      <c r="H13" s="153" t="s">
        <v>191</v>
      </c>
      <c r="I13" s="153" t="s">
        <v>192</v>
      </c>
      <c r="J13" s="153" t="s">
        <v>193</v>
      </c>
      <c r="K13" s="153" t="s">
        <v>194</v>
      </c>
      <c r="L13" s="153" t="s">
        <v>195</v>
      </c>
      <c r="M13" s="153">
        <v>133</v>
      </c>
    </row>
    <row r="14" spans="6:13" ht="15.75" thickBot="1">
      <c r="F14" s="154" t="s">
        <v>196</v>
      </c>
      <c r="G14" s="155" t="s">
        <v>197</v>
      </c>
      <c r="H14" s="155" t="s">
        <v>198</v>
      </c>
      <c r="I14" s="155">
        <v>314</v>
      </c>
      <c r="J14" s="155">
        <v>680</v>
      </c>
      <c r="K14" s="155">
        <v>682</v>
      </c>
      <c r="L14" s="155">
        <v>684</v>
      </c>
      <c r="M14" s="155">
        <v>685</v>
      </c>
    </row>
    <row r="15" spans="6:13" ht="15.75" thickBot="1">
      <c r="F15" s="154">
        <v>690</v>
      </c>
      <c r="G15" s="155" t="s">
        <v>199</v>
      </c>
      <c r="H15" s="155">
        <v>173</v>
      </c>
      <c r="I15" s="156" t="s">
        <v>200</v>
      </c>
      <c r="J15" s="156" t="s">
        <v>201</v>
      </c>
      <c r="K15" s="156">
        <v>510</v>
      </c>
      <c r="L15" s="156" t="s">
        <v>202</v>
      </c>
      <c r="M15" s="155" t="s">
        <v>203</v>
      </c>
    </row>
    <row r="16" spans="6:13" ht="15.75" thickBot="1">
      <c r="F16" s="154" t="s">
        <v>204</v>
      </c>
      <c r="G16" s="155" t="s">
        <v>205</v>
      </c>
      <c r="H16" s="155" t="s">
        <v>206</v>
      </c>
      <c r="I16" s="157" t="s">
        <v>207</v>
      </c>
      <c r="J16" s="156">
        <v>135</v>
      </c>
      <c r="K16" s="156">
        <v>137</v>
      </c>
      <c r="L16" s="156" t="s">
        <v>208</v>
      </c>
      <c r="M16" s="156">
        <v>155</v>
      </c>
    </row>
    <row r="17" spans="6:13" ht="15.75" thickBot="1">
      <c r="F17" s="158">
        <v>297</v>
      </c>
      <c r="G17" s="156">
        <v>607</v>
      </c>
      <c r="H17" s="156">
        <v>154</v>
      </c>
      <c r="I17" s="155">
        <v>696</v>
      </c>
      <c r="J17" s="155">
        <v>697</v>
      </c>
      <c r="K17" s="156">
        <v>407</v>
      </c>
      <c r="L17" s="156">
        <v>507</v>
      </c>
      <c r="M17" s="156">
        <v>937</v>
      </c>
    </row>
    <row r="18" spans="6:13" ht="15.75" thickBot="1">
      <c r="F18" s="154">
        <v>967</v>
      </c>
      <c r="G18" s="155" t="s">
        <v>209</v>
      </c>
      <c r="H18" s="155">
        <v>165</v>
      </c>
      <c r="I18" s="155">
        <v>167</v>
      </c>
      <c r="J18" s="155">
        <v>681</v>
      </c>
      <c r="K18" s="155">
        <v>687</v>
      </c>
      <c r="L18" s="159" t="s">
        <v>210</v>
      </c>
      <c r="M18" s="155" t="s">
        <v>211</v>
      </c>
    </row>
  </sheetData>
  <printOptions/>
  <pageMargins left="0.75" right="0.75" top="1" bottom="1" header="0.5" footer="0.5"/>
  <pageSetup horizontalDpi="600" verticalDpi="600" orientation="portrait" r:id="rId3"/>
  <legacyDrawing r:id="rId2"/>
  <oleObjects>
    <oleObject progId="Document" dvAspect="DVASPECT_ICON" shapeId="2248988" r:id="rId1"/>
  </oleObjects>
</worksheet>
</file>

<file path=xl/worksheets/sheet2.xml><?xml version="1.0" encoding="utf-8"?>
<worksheet xmlns="http://schemas.openxmlformats.org/spreadsheetml/2006/main" xmlns:r="http://schemas.openxmlformats.org/officeDocument/2006/relationships">
  <sheetPr codeName="Sheet20">
    <pageSetUpPr fitToPage="1"/>
  </sheetPr>
  <dimension ref="A1:K114"/>
  <sheetViews>
    <sheetView tabSelected="1" zoomScale="90" zoomScaleNormal="90" zoomScaleSheetLayoutView="75" workbookViewId="0" topLeftCell="A1">
      <selection activeCell="A1" sqref="A1"/>
    </sheetView>
  </sheetViews>
  <sheetFormatPr defaultColWidth="9.140625" defaultRowHeight="12.75"/>
  <cols>
    <col min="1" max="1" width="3.421875" style="56" customWidth="1"/>
    <col min="2" max="2" width="75.57421875" style="74" customWidth="1"/>
    <col min="3" max="3" width="7.421875" style="74" hidden="1" customWidth="1"/>
    <col min="4" max="4" width="10.28125" style="75"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30" t="s">
        <v>139</v>
      </c>
      <c r="C2" s="164"/>
      <c r="D2" s="131"/>
      <c r="E2" s="94" t="s">
        <v>21</v>
      </c>
      <c r="F2" s="92" t="s">
        <v>13</v>
      </c>
      <c r="G2" s="92" t="s">
        <v>14</v>
      </c>
    </row>
    <row r="3" spans="2:7" ht="3.75" customHeight="1">
      <c r="B3" s="132"/>
      <c r="C3" s="165"/>
      <c r="D3" s="133"/>
      <c r="E3" s="180">
        <v>894786</v>
      </c>
      <c r="F3" s="189">
        <v>586870</v>
      </c>
      <c r="G3" s="183">
        <v>0.6558774947305837</v>
      </c>
    </row>
    <row r="4" spans="2:7" ht="14.25" customHeight="1" thickBot="1">
      <c r="B4" s="135">
        <v>41027</v>
      </c>
      <c r="C4" s="166"/>
      <c r="D4" s="134"/>
      <c r="E4" s="181"/>
      <c r="F4" s="190"/>
      <c r="G4" s="184"/>
    </row>
    <row r="5" spans="2:7" ht="10.5" customHeight="1" thickBot="1">
      <c r="B5" s="57"/>
      <c r="C5" s="57"/>
      <c r="D5" s="58"/>
      <c r="E5" s="5"/>
      <c r="F5" s="5"/>
      <c r="G5" s="5"/>
    </row>
    <row r="6" spans="2:7" ht="26.25">
      <c r="B6" s="195" t="s">
        <v>154</v>
      </c>
      <c r="C6" s="196"/>
      <c r="D6" s="197"/>
      <c r="E6" s="94" t="s">
        <v>21</v>
      </c>
      <c r="F6" s="92" t="s">
        <v>13</v>
      </c>
      <c r="G6" s="92" t="s">
        <v>14</v>
      </c>
    </row>
    <row r="7" spans="2:7" ht="12" customHeight="1">
      <c r="B7" s="198"/>
      <c r="C7" s="199"/>
      <c r="D7" s="200"/>
      <c r="E7" s="180">
        <v>859865</v>
      </c>
      <c r="F7" s="189">
        <v>564881</v>
      </c>
      <c r="G7" s="183">
        <v>0.656941496630285</v>
      </c>
    </row>
    <row r="8" spans="2:7" ht="2.25" customHeight="1" thickBot="1">
      <c r="B8" s="201"/>
      <c r="C8" s="202"/>
      <c r="D8" s="203"/>
      <c r="E8" s="181"/>
      <c r="F8" s="190"/>
      <c r="G8" s="184"/>
    </row>
    <row r="9" spans="2:7" ht="18.75" customHeight="1" thickBot="1">
      <c r="B9" s="60" t="s">
        <v>140</v>
      </c>
      <c r="C9" s="60"/>
      <c r="D9" s="58"/>
      <c r="E9" s="6"/>
      <c r="F9" s="6"/>
      <c r="G9" s="6"/>
    </row>
    <row r="10" spans="2:8" ht="27" customHeight="1">
      <c r="B10" s="61"/>
      <c r="C10" s="167"/>
      <c r="D10" s="191" t="s">
        <v>11</v>
      </c>
      <c r="E10" s="94" t="s">
        <v>21</v>
      </c>
      <c r="F10" s="95" t="s">
        <v>13</v>
      </c>
      <c r="G10" s="96" t="s">
        <v>14</v>
      </c>
      <c r="H10" s="2"/>
    </row>
    <row r="11" spans="2:8" ht="15" customHeight="1">
      <c r="B11" s="86" t="s">
        <v>10</v>
      </c>
      <c r="C11" s="168"/>
      <c r="D11" s="192"/>
      <c r="E11" s="76">
        <v>820919</v>
      </c>
      <c r="F11" s="77">
        <v>551429</v>
      </c>
      <c r="G11" s="78">
        <v>0.6717215705812631</v>
      </c>
      <c r="H11" s="2"/>
    </row>
    <row r="12" spans="1:8" s="65" customFormat="1" ht="21" customHeight="1">
      <c r="A12" s="63"/>
      <c r="B12" s="64" t="s">
        <v>3</v>
      </c>
      <c r="C12" s="169"/>
      <c r="D12" s="62"/>
      <c r="E12" s="10"/>
      <c r="F12" s="11"/>
      <c r="G12" s="7"/>
      <c r="H12" s="3"/>
    </row>
    <row r="13" spans="2:8" ht="15">
      <c r="B13" s="66" t="s">
        <v>141</v>
      </c>
      <c r="C13" s="178" t="s">
        <v>315</v>
      </c>
      <c r="D13" s="104" t="s">
        <v>151</v>
      </c>
      <c r="E13" s="79">
        <v>420</v>
      </c>
      <c r="F13" s="79">
        <v>84</v>
      </c>
      <c r="G13" s="81">
        <v>0.2</v>
      </c>
      <c r="H13" s="2"/>
    </row>
    <row r="14" spans="2:8" ht="15">
      <c r="B14" s="66" t="s">
        <v>142</v>
      </c>
      <c r="C14" s="178" t="s">
        <v>301</v>
      </c>
      <c r="D14" s="105" t="s">
        <v>152</v>
      </c>
      <c r="E14" s="79">
        <v>71871</v>
      </c>
      <c r="F14" s="79">
        <v>51645</v>
      </c>
      <c r="G14" s="81">
        <v>0.7185791209249907</v>
      </c>
      <c r="H14" s="2"/>
    </row>
    <row r="15" spans="2:8" ht="15">
      <c r="B15" s="66" t="s">
        <v>7</v>
      </c>
      <c r="C15" s="178" t="s">
        <v>300</v>
      </c>
      <c r="D15" s="102">
        <v>110</v>
      </c>
      <c r="E15" s="79">
        <v>226056</v>
      </c>
      <c r="F15" s="79">
        <v>151445</v>
      </c>
      <c r="G15" s="81">
        <v>0.669944615493506</v>
      </c>
      <c r="H15" s="2"/>
    </row>
    <row r="16" spans="2:8" ht="24.75" customHeight="1">
      <c r="B16" s="64" t="s">
        <v>4</v>
      </c>
      <c r="C16" s="169"/>
      <c r="D16" s="106"/>
      <c r="E16" s="10"/>
      <c r="F16" s="11"/>
      <c r="G16" s="114"/>
      <c r="H16" s="2"/>
    </row>
    <row r="17" spans="2:8" ht="15">
      <c r="B17" s="67" t="s">
        <v>143</v>
      </c>
      <c r="C17" s="178" t="s">
        <v>302</v>
      </c>
      <c r="D17" s="102">
        <v>140</v>
      </c>
      <c r="E17" s="79">
        <v>13927</v>
      </c>
      <c r="F17" s="79">
        <v>5539</v>
      </c>
      <c r="G17" s="81">
        <v>0.39771666546995044</v>
      </c>
      <c r="H17" s="2"/>
    </row>
    <row r="18" spans="2:8" ht="15">
      <c r="B18" s="67" t="s">
        <v>149</v>
      </c>
      <c r="C18" s="178" t="s">
        <v>271</v>
      </c>
      <c r="D18" s="102">
        <v>410</v>
      </c>
      <c r="E18" s="79">
        <v>93</v>
      </c>
      <c r="F18" s="79">
        <v>48</v>
      </c>
      <c r="G18" s="81">
        <v>0.5161290322580645</v>
      </c>
      <c r="H18" s="2"/>
    </row>
    <row r="19" spans="2:8" ht="21.75" customHeight="1">
      <c r="B19" s="64" t="s">
        <v>8</v>
      </c>
      <c r="C19" s="169"/>
      <c r="D19" s="106"/>
      <c r="E19" s="10"/>
      <c r="F19" s="11"/>
      <c r="G19" s="114"/>
      <c r="H19" s="2"/>
    </row>
    <row r="20" spans="2:8" ht="15">
      <c r="B20" s="66" t="s">
        <v>144</v>
      </c>
      <c r="C20" s="178" t="s">
        <v>295</v>
      </c>
      <c r="D20" s="105" t="s">
        <v>153</v>
      </c>
      <c r="E20" s="79">
        <v>480045</v>
      </c>
      <c r="F20" s="79">
        <v>316411</v>
      </c>
      <c r="G20" s="81">
        <v>0.6591277901030111</v>
      </c>
      <c r="H20" s="4"/>
    </row>
    <row r="21" spans="2:8" ht="15">
      <c r="B21" s="67" t="s">
        <v>145</v>
      </c>
      <c r="C21" s="178" t="s">
        <v>299</v>
      </c>
      <c r="D21" s="102">
        <v>320</v>
      </c>
      <c r="E21" s="79">
        <v>2360</v>
      </c>
      <c r="F21" s="79">
        <v>899</v>
      </c>
      <c r="G21" s="81">
        <v>0.3809322033898305</v>
      </c>
      <c r="H21" s="2"/>
    </row>
    <row r="22" spans="2:8" ht="15">
      <c r="B22" s="67" t="s">
        <v>148</v>
      </c>
      <c r="C22" s="178" t="s">
        <v>272</v>
      </c>
      <c r="D22" s="102">
        <v>420</v>
      </c>
      <c r="E22" s="79">
        <v>56</v>
      </c>
      <c r="F22" s="79">
        <v>35</v>
      </c>
      <c r="G22" s="81">
        <v>0.625</v>
      </c>
      <c r="H22" s="2"/>
    </row>
    <row r="23" spans="2:8" ht="28.5" customHeight="1">
      <c r="B23" s="64" t="s">
        <v>184</v>
      </c>
      <c r="C23" s="169"/>
      <c r="D23" s="150"/>
      <c r="E23" s="147"/>
      <c r="F23" s="148"/>
      <c r="G23" s="149"/>
      <c r="H23" s="2"/>
    </row>
    <row r="24" spans="2:8" ht="15">
      <c r="B24" s="67" t="s">
        <v>181</v>
      </c>
      <c r="C24" s="178" t="s">
        <v>283</v>
      </c>
      <c r="D24" s="102">
        <v>681</v>
      </c>
      <c r="E24" s="79">
        <v>532</v>
      </c>
      <c r="F24" s="79">
        <v>419</v>
      </c>
      <c r="G24" s="81">
        <v>0.7875939849624061</v>
      </c>
      <c r="H24" s="2"/>
    </row>
    <row r="25" spans="2:8" ht="15">
      <c r="B25" s="67" t="s">
        <v>179</v>
      </c>
      <c r="C25" s="178" t="s">
        <v>284</v>
      </c>
      <c r="D25" s="102">
        <v>687</v>
      </c>
      <c r="E25" s="79">
        <v>4652</v>
      </c>
      <c r="F25" s="79">
        <v>4564</v>
      </c>
      <c r="G25" s="81">
        <v>0.9810834049871023</v>
      </c>
      <c r="H25" s="2"/>
    </row>
    <row r="26" spans="2:8" ht="15">
      <c r="B26" s="67" t="s">
        <v>182</v>
      </c>
      <c r="C26" s="178" t="s">
        <v>278</v>
      </c>
      <c r="D26" s="151">
        <v>405</v>
      </c>
      <c r="E26" s="80">
        <v>19052</v>
      </c>
      <c r="F26" s="79">
        <v>19037</v>
      </c>
      <c r="G26" s="81">
        <v>0.9992126810833508</v>
      </c>
      <c r="H26" s="2"/>
    </row>
    <row r="27" spans="2:8" ht="15">
      <c r="B27" s="64" t="s">
        <v>188</v>
      </c>
      <c r="C27" s="179" t="s">
        <v>280</v>
      </c>
      <c r="D27" s="146">
        <v>409</v>
      </c>
      <c r="E27" s="148">
        <v>1855</v>
      </c>
      <c r="F27" s="148">
        <v>1303</v>
      </c>
      <c r="G27" s="114">
        <v>0.7024258760107817</v>
      </c>
      <c r="H27" s="2"/>
    </row>
    <row r="28" spans="2:8" ht="46.5" customHeight="1">
      <c r="B28" s="185" t="s">
        <v>5</v>
      </c>
      <c r="C28" s="186"/>
      <c r="D28" s="186"/>
      <c r="E28" s="186"/>
      <c r="F28" s="186"/>
      <c r="G28" s="68"/>
      <c r="H28" s="2"/>
    </row>
    <row r="29" spans="2:8" ht="35.25" customHeight="1" thickBot="1">
      <c r="B29" s="187" t="s">
        <v>6</v>
      </c>
      <c r="C29" s="188"/>
      <c r="D29" s="188"/>
      <c r="E29" s="188"/>
      <c r="F29" s="188"/>
      <c r="G29" s="69"/>
      <c r="H29" s="2"/>
    </row>
    <row r="30" spans="2:7" ht="31.5" customHeight="1" thickBot="1">
      <c r="B30" s="182" t="s">
        <v>189</v>
      </c>
      <c r="C30" s="182"/>
      <c r="D30" s="182"/>
      <c r="E30" s="182"/>
      <c r="F30" s="182"/>
      <c r="G30" s="182"/>
    </row>
    <row r="31" spans="2:8" ht="27" customHeight="1">
      <c r="B31" s="70"/>
      <c r="C31" s="171"/>
      <c r="D31" s="191" t="s">
        <v>11</v>
      </c>
      <c r="E31" s="94" t="s">
        <v>21</v>
      </c>
      <c r="F31" s="95" t="s">
        <v>13</v>
      </c>
      <c r="G31" s="96" t="s">
        <v>14</v>
      </c>
      <c r="H31" s="2"/>
    </row>
    <row r="32" spans="2:8" ht="15" customHeight="1">
      <c r="B32" s="85" t="s">
        <v>62</v>
      </c>
      <c r="C32" s="172"/>
      <c r="D32" s="192"/>
      <c r="E32" s="76">
        <v>210467</v>
      </c>
      <c r="F32" s="77">
        <v>106060</v>
      </c>
      <c r="G32" s="82">
        <v>0.5039269814270171</v>
      </c>
      <c r="H32" s="2"/>
    </row>
    <row r="33" spans="2:8" ht="15">
      <c r="B33" s="67" t="s">
        <v>63</v>
      </c>
      <c r="C33" s="178" t="s">
        <v>63</v>
      </c>
      <c r="D33" s="101">
        <v>130</v>
      </c>
      <c r="E33" s="80">
        <v>109043</v>
      </c>
      <c r="F33" s="80">
        <v>55020</v>
      </c>
      <c r="G33" s="81">
        <v>0.5045715910237246</v>
      </c>
      <c r="H33" s="2"/>
    </row>
    <row r="34" spans="2:8" ht="15">
      <c r="B34" s="67" t="s">
        <v>64</v>
      </c>
      <c r="C34" s="178" t="s">
        <v>314</v>
      </c>
      <c r="D34" s="102">
        <v>133</v>
      </c>
      <c r="E34" s="80">
        <v>18</v>
      </c>
      <c r="F34" s="80">
        <v>13</v>
      </c>
      <c r="G34" s="81">
        <v>0.7222222222222222</v>
      </c>
      <c r="H34" s="2"/>
    </row>
    <row r="35" spans="2:8" ht="15">
      <c r="B35" s="67" t="s">
        <v>65</v>
      </c>
      <c r="C35" s="178" t="s">
        <v>294</v>
      </c>
      <c r="D35" s="102">
        <v>135</v>
      </c>
      <c r="E35" s="80">
        <v>181</v>
      </c>
      <c r="F35" s="80">
        <v>114</v>
      </c>
      <c r="G35" s="81">
        <v>0.6298342541436464</v>
      </c>
      <c r="H35" s="2"/>
    </row>
    <row r="36" spans="2:8" ht="15">
      <c r="B36" s="67" t="s">
        <v>66</v>
      </c>
      <c r="C36" s="178" t="s">
        <v>305</v>
      </c>
      <c r="D36" s="102">
        <v>290</v>
      </c>
      <c r="E36" s="80">
        <v>51809</v>
      </c>
      <c r="F36" s="80">
        <v>31783</v>
      </c>
      <c r="G36" s="81">
        <v>0.6134648420158659</v>
      </c>
      <c r="H36" s="2"/>
    </row>
    <row r="37" spans="2:8" ht="15">
      <c r="B37" s="67" t="s">
        <v>150</v>
      </c>
      <c r="C37" s="178" t="s">
        <v>273</v>
      </c>
      <c r="D37" s="102">
        <v>450</v>
      </c>
      <c r="E37" s="80">
        <v>5</v>
      </c>
      <c r="F37" s="80">
        <v>5</v>
      </c>
      <c r="G37" s="81">
        <v>1</v>
      </c>
      <c r="H37" s="2"/>
    </row>
    <row r="38" spans="2:8" ht="15">
      <c r="B38" s="67" t="s">
        <v>67</v>
      </c>
      <c r="C38" s="178" t="s">
        <v>293</v>
      </c>
      <c r="D38" s="102">
        <v>310</v>
      </c>
      <c r="E38" s="80">
        <v>13858</v>
      </c>
      <c r="F38" s="80">
        <v>5365</v>
      </c>
      <c r="G38" s="81">
        <v>0.3871410015875307</v>
      </c>
      <c r="H38" s="2"/>
    </row>
    <row r="39" spans="2:8" ht="15">
      <c r="B39" s="67" t="s">
        <v>68</v>
      </c>
      <c r="C39" s="178" t="s">
        <v>290</v>
      </c>
      <c r="D39" s="102">
        <v>600</v>
      </c>
      <c r="E39" s="80">
        <v>35553</v>
      </c>
      <c r="F39" s="80">
        <v>13760</v>
      </c>
      <c r="G39" s="81">
        <v>0.38702781762439176</v>
      </c>
      <c r="H39" s="2"/>
    </row>
    <row r="40" spans="2:8" ht="79.5" customHeight="1" thickBot="1">
      <c r="B40" s="193" t="s">
        <v>334</v>
      </c>
      <c r="C40" s="194"/>
      <c r="D40" s="194"/>
      <c r="E40" s="194"/>
      <c r="F40" s="194"/>
      <c r="G40" s="72"/>
      <c r="H40" s="2"/>
    </row>
    <row r="41" spans="2:7" ht="18" customHeight="1" thickBot="1">
      <c r="B41" s="60"/>
      <c r="C41" s="60"/>
      <c r="D41" s="58"/>
      <c r="E41" s="5"/>
      <c r="F41" s="5"/>
      <c r="G41" s="5"/>
    </row>
    <row r="42" spans="2:8" ht="27" customHeight="1">
      <c r="B42" s="70"/>
      <c r="C42" s="171"/>
      <c r="D42" s="191" t="s">
        <v>11</v>
      </c>
      <c r="E42" s="94" t="s">
        <v>21</v>
      </c>
      <c r="F42" s="95" t="s">
        <v>13</v>
      </c>
      <c r="G42" s="96" t="s">
        <v>14</v>
      </c>
      <c r="H42" s="2"/>
    </row>
    <row r="43" spans="2:8" ht="15" customHeight="1">
      <c r="B43" s="85" t="s">
        <v>186</v>
      </c>
      <c r="C43" s="172"/>
      <c r="D43" s="192"/>
      <c r="E43" s="76">
        <v>38409</v>
      </c>
      <c r="F43" s="83">
        <v>25140</v>
      </c>
      <c r="G43" s="82">
        <v>0.6545340935718191</v>
      </c>
      <c r="H43" s="2"/>
    </row>
    <row r="44" spans="2:8" ht="15">
      <c r="B44" s="67" t="s">
        <v>70</v>
      </c>
      <c r="C44" s="178" t="s">
        <v>297</v>
      </c>
      <c r="D44" s="101">
        <v>314</v>
      </c>
      <c r="E44" s="80">
        <v>1177</v>
      </c>
      <c r="F44" s="80">
        <v>1176</v>
      </c>
      <c r="G44" s="81">
        <v>0.9991503823279524</v>
      </c>
      <c r="H44" s="2"/>
    </row>
    <row r="45" spans="2:8" ht="15">
      <c r="B45" s="67" t="s">
        <v>185</v>
      </c>
      <c r="C45" s="178" t="s">
        <v>309</v>
      </c>
      <c r="D45" s="102">
        <v>680</v>
      </c>
      <c r="E45" s="80">
        <v>47</v>
      </c>
      <c r="F45" s="80">
        <v>39</v>
      </c>
      <c r="G45" s="81">
        <v>0.8297872340425532</v>
      </c>
      <c r="H45" s="2"/>
    </row>
    <row r="46" spans="2:8" ht="15">
      <c r="B46" s="67" t="s">
        <v>71</v>
      </c>
      <c r="C46" s="178" t="s">
        <v>312</v>
      </c>
      <c r="D46" s="102">
        <v>682</v>
      </c>
      <c r="E46" s="80">
        <v>1034</v>
      </c>
      <c r="F46" s="80">
        <v>878</v>
      </c>
      <c r="G46" s="81">
        <v>0.8491295938104448</v>
      </c>
      <c r="H46" s="2"/>
    </row>
    <row r="47" spans="2:8" ht="15">
      <c r="B47" s="67" t="s">
        <v>72</v>
      </c>
      <c r="C47" s="178" t="s">
        <v>311</v>
      </c>
      <c r="D47" s="102">
        <v>684</v>
      </c>
      <c r="E47" s="80">
        <v>32</v>
      </c>
      <c r="F47" s="80">
        <v>29</v>
      </c>
      <c r="G47" s="81">
        <v>0.90625</v>
      </c>
      <c r="H47" s="2"/>
    </row>
    <row r="48" spans="2:8" ht="15.75" customHeight="1">
      <c r="B48" s="67" t="s">
        <v>101</v>
      </c>
      <c r="C48" s="178" t="s">
        <v>308</v>
      </c>
      <c r="D48" s="102">
        <v>685</v>
      </c>
      <c r="E48" s="80">
        <v>161</v>
      </c>
      <c r="F48" s="80">
        <v>154</v>
      </c>
      <c r="G48" s="81">
        <v>0.9565217391304348</v>
      </c>
      <c r="H48" s="2"/>
    </row>
    <row r="49" spans="2:8" ht="15">
      <c r="B49" s="67" t="s">
        <v>102</v>
      </c>
      <c r="C49" s="178" t="s">
        <v>285</v>
      </c>
      <c r="D49" s="102">
        <v>690</v>
      </c>
      <c r="E49" s="80">
        <v>7734</v>
      </c>
      <c r="F49" s="80">
        <v>4027</v>
      </c>
      <c r="G49" s="81">
        <v>0.5206878717351953</v>
      </c>
      <c r="H49" s="2"/>
    </row>
    <row r="50" spans="2:8" ht="15">
      <c r="B50" s="67" t="s">
        <v>103</v>
      </c>
      <c r="C50" s="178" t="s">
        <v>313</v>
      </c>
      <c r="D50" s="102" t="s">
        <v>0</v>
      </c>
      <c r="E50" s="80">
        <v>28224</v>
      </c>
      <c r="F50" s="80">
        <v>18837</v>
      </c>
      <c r="G50" s="81">
        <v>0.6674107142857143</v>
      </c>
      <c r="H50" s="2"/>
    </row>
    <row r="51" spans="2:8" ht="63" customHeight="1" thickBot="1">
      <c r="B51" s="193" t="s">
        <v>335</v>
      </c>
      <c r="C51" s="194"/>
      <c r="D51" s="194"/>
      <c r="E51" s="194"/>
      <c r="F51" s="194"/>
      <c r="G51" s="72"/>
      <c r="H51" s="2"/>
    </row>
    <row r="52" spans="2:7" ht="15" thickBot="1">
      <c r="B52" s="182"/>
      <c r="C52" s="182"/>
      <c r="D52" s="182"/>
      <c r="E52" s="182"/>
      <c r="F52" s="182"/>
      <c r="G52" s="182"/>
    </row>
    <row r="53" spans="2:8" ht="27" customHeight="1">
      <c r="B53" s="70"/>
      <c r="C53" s="171"/>
      <c r="D53" s="191" t="s">
        <v>11</v>
      </c>
      <c r="E53" s="94" t="s">
        <v>21</v>
      </c>
      <c r="F53" s="95" t="s">
        <v>13</v>
      </c>
      <c r="G53" s="96" t="s">
        <v>14</v>
      </c>
      <c r="H53" s="2"/>
    </row>
    <row r="54" spans="2:8" ht="15" customHeight="1">
      <c r="B54" s="85" t="s">
        <v>97</v>
      </c>
      <c r="C54" s="172"/>
      <c r="D54" s="192"/>
      <c r="E54" s="76">
        <v>146829</v>
      </c>
      <c r="F54" s="83">
        <v>58641</v>
      </c>
      <c r="G54" s="82">
        <v>0.39938295568314164</v>
      </c>
      <c r="H54" s="2"/>
    </row>
    <row r="55" spans="2:8" ht="15">
      <c r="B55" s="67" t="s">
        <v>104</v>
      </c>
      <c r="C55" s="178" t="s">
        <v>307</v>
      </c>
      <c r="D55" s="101">
        <v>173</v>
      </c>
      <c r="E55" s="80">
        <v>1779</v>
      </c>
      <c r="F55" s="80">
        <v>1215</v>
      </c>
      <c r="G55" s="81">
        <v>0.6829679595278246</v>
      </c>
      <c r="H55" s="2"/>
    </row>
    <row r="56" spans="2:8" ht="15">
      <c r="B56" s="67" t="s">
        <v>105</v>
      </c>
      <c r="C56" s="178" t="s">
        <v>288</v>
      </c>
      <c r="D56" s="102">
        <v>400</v>
      </c>
      <c r="E56" s="80">
        <v>96749</v>
      </c>
      <c r="F56" s="80">
        <v>28497</v>
      </c>
      <c r="G56" s="81">
        <v>0.2945456800587086</v>
      </c>
      <c r="H56" s="2"/>
    </row>
    <row r="57" spans="2:8" ht="15">
      <c r="B57" s="67" t="s">
        <v>106</v>
      </c>
      <c r="C57" s="178" t="s">
        <v>286</v>
      </c>
      <c r="D57" s="102">
        <v>500</v>
      </c>
      <c r="E57" s="80">
        <v>1217</v>
      </c>
      <c r="F57" s="80">
        <v>298</v>
      </c>
      <c r="G57" s="81">
        <v>0.2448644207066557</v>
      </c>
      <c r="H57" s="2"/>
    </row>
    <row r="58" spans="2:8" ht="15">
      <c r="B58" s="67" t="s">
        <v>107</v>
      </c>
      <c r="C58" s="178" t="s">
        <v>292</v>
      </c>
      <c r="D58" s="102">
        <v>510</v>
      </c>
      <c r="E58" s="80">
        <v>21790</v>
      </c>
      <c r="F58" s="80">
        <v>7925</v>
      </c>
      <c r="G58" s="81">
        <v>0.36369894446994033</v>
      </c>
      <c r="H58" s="2"/>
    </row>
    <row r="59" spans="2:8" ht="15">
      <c r="B59" s="67" t="s">
        <v>108</v>
      </c>
      <c r="C59" s="178" t="s">
        <v>310</v>
      </c>
      <c r="D59" s="102">
        <v>930</v>
      </c>
      <c r="E59" s="80">
        <v>24857</v>
      </c>
      <c r="F59" s="80">
        <v>20515</v>
      </c>
      <c r="G59" s="81">
        <v>0.8253208351772137</v>
      </c>
      <c r="H59" s="2"/>
    </row>
    <row r="60" spans="2:8" ht="15">
      <c r="B60" s="67" t="s">
        <v>109</v>
      </c>
      <c r="C60" s="178" t="s">
        <v>287</v>
      </c>
      <c r="D60" s="102">
        <v>960</v>
      </c>
      <c r="E60" s="80">
        <v>437</v>
      </c>
      <c r="F60" s="80">
        <v>191</v>
      </c>
      <c r="G60" s="81">
        <v>0.43707093821510296</v>
      </c>
      <c r="H60" s="2"/>
    </row>
    <row r="61" spans="2:8" ht="19.5" customHeight="1" thickBot="1">
      <c r="B61" s="193" t="s">
        <v>110</v>
      </c>
      <c r="C61" s="194"/>
      <c r="D61" s="194"/>
      <c r="E61" s="194"/>
      <c r="F61" s="71"/>
      <c r="G61" s="72"/>
      <c r="H61" s="2"/>
    </row>
    <row r="62" spans="2:7" ht="25.5" customHeight="1" thickBot="1">
      <c r="B62" s="116" t="s">
        <v>111</v>
      </c>
      <c r="C62" s="116"/>
      <c r="D62" s="58"/>
      <c r="E62" s="5"/>
      <c r="F62" s="5"/>
      <c r="G62" s="5"/>
    </row>
    <row r="63" spans="2:8" ht="27" customHeight="1">
      <c r="B63" s="61"/>
      <c r="C63" s="167"/>
      <c r="D63" s="191" t="s">
        <v>11</v>
      </c>
      <c r="E63" s="97" t="s">
        <v>21</v>
      </c>
      <c r="F63" s="95" t="s">
        <v>13</v>
      </c>
      <c r="G63" s="96" t="s">
        <v>14</v>
      </c>
      <c r="H63" s="2"/>
    </row>
    <row r="64" spans="2:8" ht="15" customHeight="1">
      <c r="B64" s="85" t="s">
        <v>112</v>
      </c>
      <c r="C64" s="172"/>
      <c r="D64" s="192"/>
      <c r="E64" s="76">
        <v>73867</v>
      </c>
      <c r="F64" s="77">
        <v>35441</v>
      </c>
      <c r="G64" s="82">
        <v>0.4797947662691053</v>
      </c>
      <c r="H64" s="2"/>
    </row>
    <row r="65" spans="2:8" ht="15">
      <c r="B65" s="66" t="s">
        <v>113</v>
      </c>
      <c r="C65" s="178" t="s">
        <v>298</v>
      </c>
      <c r="D65" s="101">
        <v>120</v>
      </c>
      <c r="E65" s="80">
        <v>14850</v>
      </c>
      <c r="F65" s="80">
        <v>5374</v>
      </c>
      <c r="G65" s="81">
        <v>0.36188552188552187</v>
      </c>
      <c r="H65" s="2"/>
    </row>
    <row r="66" spans="2:8" ht="15">
      <c r="B66" s="67" t="s">
        <v>114</v>
      </c>
      <c r="C66" s="178" t="s">
        <v>304</v>
      </c>
      <c r="D66" s="102">
        <v>180</v>
      </c>
      <c r="E66" s="80">
        <v>10807</v>
      </c>
      <c r="F66" s="80">
        <v>2880</v>
      </c>
      <c r="G66" s="81">
        <v>0.2664939391135375</v>
      </c>
      <c r="H66" s="2"/>
    </row>
    <row r="67" spans="2:8" ht="15">
      <c r="B67" s="67" t="s">
        <v>156</v>
      </c>
      <c r="C67" s="178" t="s">
        <v>303</v>
      </c>
      <c r="D67" s="102">
        <v>190</v>
      </c>
      <c r="E67" s="80">
        <v>48210</v>
      </c>
      <c r="F67" s="80">
        <v>27187</v>
      </c>
      <c r="G67" s="81">
        <v>0.5639286455092305</v>
      </c>
      <c r="H67" s="2"/>
    </row>
    <row r="68" spans="2:8" ht="51.75" customHeight="1" thickBot="1">
      <c r="B68" s="193" t="s">
        <v>73</v>
      </c>
      <c r="C68" s="194"/>
      <c r="D68" s="194"/>
      <c r="E68" s="194"/>
      <c r="F68" s="107"/>
      <c r="G68" s="72"/>
      <c r="H68" s="2"/>
    </row>
    <row r="69" spans="2:7" ht="24" customHeight="1" thickBot="1">
      <c r="B69" s="57"/>
      <c r="C69" s="57"/>
      <c r="D69" s="58"/>
      <c r="E69" s="5"/>
      <c r="F69" s="5"/>
      <c r="G69" s="5"/>
    </row>
    <row r="70" spans="2:8" ht="27" customHeight="1">
      <c r="B70" s="70"/>
      <c r="C70" s="171"/>
      <c r="D70" s="191" t="s">
        <v>11</v>
      </c>
      <c r="E70" s="94" t="s">
        <v>21</v>
      </c>
      <c r="F70" s="95" t="s">
        <v>13</v>
      </c>
      <c r="G70" s="96" t="s">
        <v>14</v>
      </c>
      <c r="H70" s="2"/>
    </row>
    <row r="71" spans="2:8" ht="15.75" customHeight="1">
      <c r="B71" s="85" t="s">
        <v>62</v>
      </c>
      <c r="C71" s="172"/>
      <c r="D71" s="192"/>
      <c r="E71" s="76">
        <v>140486</v>
      </c>
      <c r="F71" s="77">
        <v>42918</v>
      </c>
      <c r="G71" s="82">
        <v>0.30549663311646713</v>
      </c>
      <c r="H71" s="2"/>
    </row>
    <row r="72" spans="2:8" ht="15">
      <c r="B72" s="67" t="s">
        <v>65</v>
      </c>
      <c r="C72" s="178" t="s">
        <v>294</v>
      </c>
      <c r="D72" s="102">
        <v>135</v>
      </c>
      <c r="E72" s="80">
        <v>2924</v>
      </c>
      <c r="F72" s="80">
        <v>1516</v>
      </c>
      <c r="G72" s="81">
        <v>0.518467852257182</v>
      </c>
      <c r="H72" s="2"/>
    </row>
    <row r="73" spans="2:8" ht="15" customHeight="1">
      <c r="B73" s="67" t="s">
        <v>63</v>
      </c>
      <c r="C73" s="178" t="s">
        <v>276</v>
      </c>
      <c r="D73" s="102">
        <v>137</v>
      </c>
      <c r="E73" s="80">
        <v>11206</v>
      </c>
      <c r="F73" s="80">
        <v>5399</v>
      </c>
      <c r="G73" s="81">
        <v>0.4817954667142602</v>
      </c>
      <c r="H73" s="2"/>
    </row>
    <row r="74" spans="2:8" ht="15">
      <c r="B74" s="67" t="s">
        <v>74</v>
      </c>
      <c r="C74" s="178" t="s">
        <v>296</v>
      </c>
      <c r="D74" s="102">
        <v>150</v>
      </c>
      <c r="E74" s="80">
        <v>54745</v>
      </c>
      <c r="F74" s="80">
        <v>21846</v>
      </c>
      <c r="G74" s="81">
        <v>0.3990501415654398</v>
      </c>
      <c r="H74" s="2"/>
    </row>
    <row r="75" spans="2:8" ht="15">
      <c r="B75" s="67" t="s">
        <v>75</v>
      </c>
      <c r="C75" s="178" t="s">
        <v>291</v>
      </c>
      <c r="D75" s="102">
        <v>155</v>
      </c>
      <c r="E75" s="80">
        <v>33017</v>
      </c>
      <c r="F75" s="80">
        <v>6</v>
      </c>
      <c r="G75" s="81">
        <v>0.00018172456613259837</v>
      </c>
      <c r="H75" s="2"/>
    </row>
    <row r="76" spans="2:8" ht="15">
      <c r="B76" s="67" t="s">
        <v>66</v>
      </c>
      <c r="C76" s="178" t="s">
        <v>277</v>
      </c>
      <c r="D76" s="102">
        <v>297</v>
      </c>
      <c r="E76" s="80">
        <v>23070</v>
      </c>
      <c r="F76" s="80">
        <v>9959</v>
      </c>
      <c r="G76" s="81">
        <v>0.4316861725184222</v>
      </c>
      <c r="H76" s="2"/>
    </row>
    <row r="77" spans="2:8" ht="15">
      <c r="B77" s="67" t="s">
        <v>68</v>
      </c>
      <c r="C77" s="178" t="s">
        <v>321</v>
      </c>
      <c r="D77" s="102">
        <v>607</v>
      </c>
      <c r="E77" s="80">
        <v>15524</v>
      </c>
      <c r="F77" s="80">
        <v>4192</v>
      </c>
      <c r="G77" s="81">
        <v>0.2700334965215151</v>
      </c>
      <c r="H77" s="2"/>
    </row>
    <row r="78" spans="2:8" ht="40.5" customHeight="1" thickBot="1">
      <c r="B78" s="193" t="s">
        <v>76</v>
      </c>
      <c r="C78" s="194"/>
      <c r="D78" s="194"/>
      <c r="E78" s="194"/>
      <c r="F78" s="107"/>
      <c r="G78" s="115"/>
      <c r="H78" s="2"/>
    </row>
    <row r="79" spans="2:7" ht="15" thickBot="1">
      <c r="B79" s="57"/>
      <c r="C79" s="57"/>
      <c r="D79" s="58"/>
      <c r="E79" s="5"/>
      <c r="F79" s="5"/>
      <c r="G79" s="5"/>
    </row>
    <row r="80" spans="2:8" ht="27" customHeight="1">
      <c r="B80" s="70"/>
      <c r="C80" s="171"/>
      <c r="D80" s="191" t="s">
        <v>11</v>
      </c>
      <c r="E80" s="94" t="s">
        <v>21</v>
      </c>
      <c r="F80" s="95" t="s">
        <v>13</v>
      </c>
      <c r="G80" s="96" t="s">
        <v>14</v>
      </c>
      <c r="H80" s="2"/>
    </row>
    <row r="81" spans="2:8" ht="15.75" customHeight="1">
      <c r="B81" s="85" t="s">
        <v>69</v>
      </c>
      <c r="C81" s="172"/>
      <c r="D81" s="192"/>
      <c r="E81" s="76">
        <v>15344</v>
      </c>
      <c r="F81" s="77">
        <v>15060</v>
      </c>
      <c r="G81" s="82">
        <v>0.9814911366006257</v>
      </c>
      <c r="H81" s="2"/>
    </row>
    <row r="82" spans="2:8" ht="15" customHeight="1">
      <c r="B82" s="67" t="s">
        <v>77</v>
      </c>
      <c r="C82" s="178" t="s">
        <v>322</v>
      </c>
      <c r="D82" s="101">
        <v>154</v>
      </c>
      <c r="E82" s="80">
        <v>14690</v>
      </c>
      <c r="F82" s="80">
        <v>14688</v>
      </c>
      <c r="G82" s="81">
        <v>0.9998638529611981</v>
      </c>
      <c r="H82" s="2"/>
    </row>
    <row r="83" spans="2:8" ht="15" hidden="1">
      <c r="B83" s="67" t="s">
        <v>78</v>
      </c>
      <c r="C83" s="170"/>
      <c r="D83" s="102" t="s">
        <v>79</v>
      </c>
      <c r="E83" s="80" t="s">
        <v>331</v>
      </c>
      <c r="F83" s="80" t="s">
        <v>331</v>
      </c>
      <c r="G83" s="81" t="e">
        <v>#DIV/0!</v>
      </c>
      <c r="H83" s="2"/>
    </row>
    <row r="84" spans="2:8" ht="15">
      <c r="B84" s="67" t="s">
        <v>80</v>
      </c>
      <c r="C84" s="178" t="s">
        <v>289</v>
      </c>
      <c r="D84" s="102">
        <v>696</v>
      </c>
      <c r="E84" s="80">
        <v>110</v>
      </c>
      <c r="F84" s="80">
        <v>69</v>
      </c>
      <c r="G84" s="81">
        <v>0.6272727272727273</v>
      </c>
      <c r="H84" s="2"/>
    </row>
    <row r="85" spans="2:8" ht="15">
      <c r="B85" s="67" t="s">
        <v>81</v>
      </c>
      <c r="C85" s="178" t="s">
        <v>306</v>
      </c>
      <c r="D85" s="102">
        <v>697</v>
      </c>
      <c r="E85" s="80">
        <v>544</v>
      </c>
      <c r="F85" s="80">
        <v>303</v>
      </c>
      <c r="G85" s="81">
        <v>0.5569852941176471</v>
      </c>
      <c r="H85" s="2"/>
    </row>
    <row r="86" spans="2:8" ht="69" customHeight="1" thickBot="1">
      <c r="B86" s="193" t="s">
        <v>336</v>
      </c>
      <c r="C86" s="194"/>
      <c r="D86" s="194"/>
      <c r="E86" s="194"/>
      <c r="F86" s="107"/>
      <c r="G86" s="72"/>
      <c r="H86" s="2"/>
    </row>
    <row r="87" spans="2:7" ht="15" thickBot="1">
      <c r="B87" s="57"/>
      <c r="C87" s="57"/>
      <c r="D87" s="58"/>
      <c r="E87" s="5"/>
      <c r="F87" s="5"/>
      <c r="G87" s="5"/>
    </row>
    <row r="88" spans="2:8" ht="27" customHeight="1">
      <c r="B88" s="70"/>
      <c r="C88" s="171"/>
      <c r="D88" s="191" t="s">
        <v>11</v>
      </c>
      <c r="E88" s="94" t="s">
        <v>21</v>
      </c>
      <c r="F88" s="95" t="s">
        <v>13</v>
      </c>
      <c r="G88" s="96" t="s">
        <v>14</v>
      </c>
      <c r="H88" s="2"/>
    </row>
    <row r="89" spans="2:8" ht="15" customHeight="1">
      <c r="B89" s="85" t="s">
        <v>26</v>
      </c>
      <c r="C89" s="172"/>
      <c r="D89" s="192"/>
      <c r="E89" s="76">
        <v>10287</v>
      </c>
      <c r="F89" s="76">
        <v>4943</v>
      </c>
      <c r="G89" s="82">
        <v>0.48050938077184796</v>
      </c>
      <c r="H89" s="2"/>
    </row>
    <row r="90" spans="2:8" ht="15">
      <c r="B90" s="67" t="s">
        <v>105</v>
      </c>
      <c r="C90" s="178" t="s">
        <v>279</v>
      </c>
      <c r="D90" s="101">
        <v>407</v>
      </c>
      <c r="E90" s="80">
        <v>5426</v>
      </c>
      <c r="F90" s="80">
        <v>2137</v>
      </c>
      <c r="G90" s="81">
        <v>0.3938444526354589</v>
      </c>
      <c r="H90" s="2"/>
    </row>
    <row r="91" spans="2:8" ht="15">
      <c r="B91" s="67" t="s">
        <v>82</v>
      </c>
      <c r="C91" s="178" t="s">
        <v>281</v>
      </c>
      <c r="D91" s="102">
        <v>507</v>
      </c>
      <c r="E91" s="80">
        <v>2103</v>
      </c>
      <c r="F91" s="80">
        <v>691</v>
      </c>
      <c r="G91" s="81">
        <v>0.3285782215882073</v>
      </c>
      <c r="H91" s="2"/>
    </row>
    <row r="92" spans="2:8" ht="15">
      <c r="B92" s="67" t="s">
        <v>83</v>
      </c>
      <c r="C92" s="178" t="s">
        <v>320</v>
      </c>
      <c r="D92" s="102">
        <v>937</v>
      </c>
      <c r="E92" s="80">
        <v>2758</v>
      </c>
      <c r="F92" s="80">
        <v>2115</v>
      </c>
      <c r="G92" s="81">
        <v>0.7668600435097898</v>
      </c>
      <c r="H92" s="2"/>
    </row>
    <row r="93" spans="2:8" ht="21" customHeight="1" thickBot="1">
      <c r="B93" s="193" t="s">
        <v>110</v>
      </c>
      <c r="C93" s="194"/>
      <c r="D93" s="194"/>
      <c r="E93" s="194"/>
      <c r="F93" s="71"/>
      <c r="G93" s="72"/>
      <c r="H93" s="2"/>
    </row>
    <row r="94" spans="1:8" ht="18" customHeight="1" thickBot="1">
      <c r="A94" s="117"/>
      <c r="B94" s="118"/>
      <c r="C94" s="118"/>
      <c r="D94" s="119"/>
      <c r="E94" s="120"/>
      <c r="F94" s="120"/>
      <c r="G94" s="120"/>
      <c r="H94" s="121"/>
    </row>
    <row r="95" spans="2:7" ht="31.5" customHeight="1" thickBot="1">
      <c r="B95" s="210" t="s">
        <v>172</v>
      </c>
      <c r="C95" s="210"/>
      <c r="D95" s="210"/>
      <c r="E95" s="210"/>
      <c r="F95" s="5"/>
      <c r="G95" s="5"/>
    </row>
    <row r="96" spans="2:7" ht="18.75" customHeight="1">
      <c r="B96" s="206" t="s">
        <v>84</v>
      </c>
      <c r="C96" s="173"/>
      <c r="D96" s="98" t="s">
        <v>11</v>
      </c>
      <c r="E96" s="93" t="s">
        <v>21</v>
      </c>
      <c r="F96" s="13"/>
      <c r="G96" s="13"/>
    </row>
    <row r="97" spans="2:7" ht="15.75" customHeight="1">
      <c r="B97" s="207"/>
      <c r="C97" s="178" t="s">
        <v>84</v>
      </c>
      <c r="D97" s="99">
        <v>160</v>
      </c>
      <c r="E97" s="77">
        <v>67844</v>
      </c>
      <c r="F97" s="16"/>
      <c r="G97" s="14"/>
    </row>
    <row r="98" spans="2:7" ht="76.5" customHeight="1" thickBot="1">
      <c r="B98" s="193" t="s">
        <v>337</v>
      </c>
      <c r="C98" s="194"/>
      <c r="D98" s="194"/>
      <c r="E98" s="205"/>
      <c r="F98" s="56"/>
      <c r="G98" s="57"/>
    </row>
    <row r="99" spans="2:7" ht="15" thickBot="1">
      <c r="B99" s="57"/>
      <c r="C99" s="57"/>
      <c r="D99" s="58"/>
      <c r="E99" s="5"/>
      <c r="F99" s="5"/>
      <c r="G99" s="5"/>
    </row>
    <row r="100" spans="2:11" ht="20.25" customHeight="1">
      <c r="B100" s="208" t="s">
        <v>12</v>
      </c>
      <c r="C100" s="174"/>
      <c r="D100" s="98" t="s">
        <v>11</v>
      </c>
      <c r="E100" s="93" t="s">
        <v>21</v>
      </c>
      <c r="F100" s="13"/>
      <c r="G100" s="13"/>
      <c r="J100" s="73"/>
      <c r="K100" s="73"/>
    </row>
    <row r="101" spans="2:11" ht="15">
      <c r="B101" s="209"/>
      <c r="C101" s="178" t="s">
        <v>12</v>
      </c>
      <c r="D101" s="99">
        <v>165</v>
      </c>
      <c r="E101" s="77">
        <v>10553</v>
      </c>
      <c r="F101" s="16"/>
      <c r="G101" s="14"/>
      <c r="J101" s="73"/>
      <c r="K101" s="73"/>
    </row>
    <row r="102" spans="2:11" ht="36.75" customHeight="1" thickBot="1">
      <c r="B102" s="193" t="s">
        <v>9</v>
      </c>
      <c r="C102" s="194"/>
      <c r="D102" s="194"/>
      <c r="E102" s="205"/>
      <c r="F102" s="56"/>
      <c r="G102" s="57"/>
      <c r="J102" s="73"/>
      <c r="K102" s="73"/>
    </row>
    <row r="103" spans="4:11" ht="15" thickBot="1">
      <c r="D103" s="58"/>
      <c r="E103" s="5"/>
      <c r="F103" s="5"/>
      <c r="G103" s="5"/>
      <c r="J103" s="73"/>
      <c r="K103" s="73"/>
    </row>
    <row r="104" spans="2:11" ht="19.5" customHeight="1">
      <c r="B104" s="61" t="s">
        <v>2</v>
      </c>
      <c r="C104" s="167"/>
      <c r="D104" s="98" t="s">
        <v>11</v>
      </c>
      <c r="E104" s="92" t="s">
        <v>21</v>
      </c>
      <c r="F104" s="13"/>
      <c r="G104" s="13"/>
      <c r="J104" s="73"/>
      <c r="K104" s="73"/>
    </row>
    <row r="105" spans="2:7" ht="16.5" customHeight="1">
      <c r="B105" s="144" t="s">
        <v>332</v>
      </c>
      <c r="C105" s="175"/>
      <c r="D105" s="100" t="s">
        <v>33</v>
      </c>
      <c r="E105" s="84">
        <v>256286</v>
      </c>
      <c r="F105" s="17"/>
      <c r="G105" s="15"/>
    </row>
    <row r="106" spans="2:8" ht="36" customHeight="1" thickBot="1">
      <c r="B106" s="193" t="s">
        <v>85</v>
      </c>
      <c r="C106" s="194"/>
      <c r="D106" s="194"/>
      <c r="E106" s="205"/>
      <c r="F106" s="56"/>
      <c r="G106" s="57"/>
      <c r="H106" s="12"/>
    </row>
    <row r="107" spans="2:7" ht="14.25" customHeight="1" thickBot="1">
      <c r="B107" s="57"/>
      <c r="C107" s="57"/>
      <c r="D107" s="58"/>
      <c r="E107" s="8"/>
      <c r="F107" s="8"/>
      <c r="G107" s="8"/>
    </row>
    <row r="108" spans="2:11" ht="18.75" customHeight="1">
      <c r="B108" s="61" t="s">
        <v>157</v>
      </c>
      <c r="C108" s="167"/>
      <c r="D108" s="98" t="s">
        <v>169</v>
      </c>
      <c r="E108" s="92" t="s">
        <v>21</v>
      </c>
      <c r="F108" s="13"/>
      <c r="G108" s="13"/>
      <c r="J108" s="73"/>
      <c r="K108" s="73"/>
    </row>
    <row r="109" spans="2:7" ht="13.5" customHeight="1">
      <c r="B109" s="128"/>
      <c r="C109" s="176"/>
      <c r="D109" s="100" t="s">
        <v>171</v>
      </c>
      <c r="E109" s="84">
        <v>24612</v>
      </c>
      <c r="F109" s="17"/>
      <c r="G109" s="15"/>
    </row>
    <row r="110" spans="2:7" ht="15" customHeight="1">
      <c r="B110" s="91"/>
      <c r="C110" s="177"/>
      <c r="D110" s="100" t="s">
        <v>170</v>
      </c>
      <c r="E110" s="84">
        <v>143681</v>
      </c>
      <c r="F110" s="17"/>
      <c r="G110" s="15"/>
    </row>
    <row r="111" spans="2:8" ht="39.75" customHeight="1" thickBot="1">
      <c r="B111" s="193" t="s">
        <v>175</v>
      </c>
      <c r="C111" s="194"/>
      <c r="D111" s="194"/>
      <c r="E111" s="205"/>
      <c r="F111" s="56"/>
      <c r="G111" s="57"/>
      <c r="H111" s="12"/>
    </row>
    <row r="112" ht="3.75" customHeight="1"/>
    <row r="113" spans="2:5" ht="32.25" customHeight="1">
      <c r="B113" s="204"/>
      <c r="C113" s="204"/>
      <c r="D113" s="204"/>
      <c r="E113" s="204"/>
    </row>
    <row r="114" spans="2:5" ht="15">
      <c r="B114" s="140"/>
      <c r="C114" s="140"/>
      <c r="D114" s="141"/>
      <c r="E114" s="142"/>
    </row>
  </sheetData>
  <sheetProtection/>
  <mergeCells count="34">
    <mergeCell ref="B113:E113"/>
    <mergeCell ref="B106:E106"/>
    <mergeCell ref="B93:E93"/>
    <mergeCell ref="B96:B97"/>
    <mergeCell ref="B100:B101"/>
    <mergeCell ref="B98:E98"/>
    <mergeCell ref="B102:E102"/>
    <mergeCell ref="B95:E95"/>
    <mergeCell ref="B111:E111"/>
    <mergeCell ref="B40:F40"/>
    <mergeCell ref="D53:D54"/>
    <mergeCell ref="B51:F51"/>
    <mergeCell ref="B86:E86"/>
    <mergeCell ref="D63:D64"/>
    <mergeCell ref="D42:D43"/>
    <mergeCell ref="B52:G52"/>
    <mergeCell ref="D88:D89"/>
    <mergeCell ref="B78:E78"/>
    <mergeCell ref="B61:E61"/>
    <mergeCell ref="G7:G8"/>
    <mergeCell ref="B6:D8"/>
    <mergeCell ref="E7:E8"/>
    <mergeCell ref="D31:D32"/>
    <mergeCell ref="D70:D71"/>
    <mergeCell ref="D80:D81"/>
    <mergeCell ref="B68:E68"/>
    <mergeCell ref="B30:G30"/>
    <mergeCell ref="G3:G4"/>
    <mergeCell ref="B28:F28"/>
    <mergeCell ref="B29:F29"/>
    <mergeCell ref="E3:E4"/>
    <mergeCell ref="F3:F4"/>
    <mergeCell ref="F7:F8"/>
    <mergeCell ref="D10:D11"/>
  </mergeCells>
  <conditionalFormatting sqref="G82:G85 G72:G78 G90:G92 G65:G67 G55:G60 G44:G50 G33:G39 G13:G27">
    <cfRule type="expression" priority="1" dxfId="0"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21"/>
  <dimension ref="A1:Q100"/>
  <sheetViews>
    <sheetView zoomScale="80" zoomScaleNormal="80" zoomScaleSheetLayoutView="80" workbookViewId="0" topLeftCell="A7">
      <pane xSplit="2" topLeftCell="F1" activePane="topRight" state="frozen"/>
      <selection pane="topLeft" activeCell="B106" sqref="B106:E106"/>
      <selection pane="topRight" activeCell="B106" sqref="B106:E106"/>
    </sheetView>
  </sheetViews>
  <sheetFormatPr defaultColWidth="9.140625" defaultRowHeight="12.75"/>
  <cols>
    <col min="1" max="1" width="1.7109375" style="19" customWidth="1"/>
    <col min="2" max="2" width="18.00390625" style="18" customWidth="1"/>
    <col min="3" max="4" width="10.421875" style="22" customWidth="1"/>
    <col min="5" max="5" width="11.28125" style="22" customWidth="1"/>
    <col min="6"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7" width="10.421875" style="22" customWidth="1"/>
    <col min="18" max="16384" width="9.140625" style="19" customWidth="1"/>
  </cols>
  <sheetData>
    <row r="1" spans="3:17" ht="32.25" customHeight="1">
      <c r="C1" s="212" t="s">
        <v>174</v>
      </c>
      <c r="D1" s="213"/>
      <c r="E1" s="213"/>
      <c r="F1" s="213"/>
      <c r="G1" s="213"/>
      <c r="H1" s="213"/>
      <c r="I1" s="213"/>
      <c r="J1" s="213"/>
      <c r="K1" s="213"/>
      <c r="L1" s="213"/>
      <c r="M1" s="213"/>
      <c r="N1" s="213"/>
      <c r="O1" s="213"/>
      <c r="P1" s="213"/>
      <c r="Q1" s="213"/>
    </row>
    <row r="2" spans="3:17" ht="15.75" customHeight="1">
      <c r="C2" s="220">
        <f>Transformation!B4</f>
        <v>41027</v>
      </c>
      <c r="D2" s="221"/>
      <c r="E2" s="221"/>
      <c r="F2" s="221"/>
      <c r="G2" s="221"/>
      <c r="H2" s="221"/>
      <c r="I2" s="221"/>
      <c r="J2" s="221"/>
      <c r="K2" s="221"/>
      <c r="L2" s="221"/>
      <c r="M2" s="221"/>
      <c r="N2" s="221"/>
      <c r="O2" s="221"/>
      <c r="P2" s="221"/>
      <c r="Q2" s="221"/>
    </row>
    <row r="3" spans="3:5" ht="12.75">
      <c r="C3" s="214" t="s">
        <v>23</v>
      </c>
      <c r="D3" s="215"/>
      <c r="E3" s="216"/>
    </row>
    <row r="4" spans="3:17" ht="52.5">
      <c r="C4" s="30" t="s">
        <v>30</v>
      </c>
      <c r="D4" s="30" t="s">
        <v>15</v>
      </c>
      <c r="E4" s="23" t="s">
        <v>16</v>
      </c>
      <c r="F4" s="217" t="s">
        <v>333</v>
      </c>
      <c r="G4" s="218"/>
      <c r="H4" s="218"/>
      <c r="I4" s="218"/>
      <c r="J4" s="218"/>
      <c r="K4" s="218"/>
      <c r="L4" s="218"/>
      <c r="M4" s="218"/>
      <c r="N4" s="218"/>
      <c r="O4" s="218"/>
      <c r="P4" s="218"/>
      <c r="Q4" s="218"/>
    </row>
    <row r="5" spans="2:5" ht="12.75">
      <c r="B5" s="24" t="s">
        <v>22</v>
      </c>
      <c r="C5" s="25">
        <v>894786</v>
      </c>
      <c r="D5" s="25">
        <v>586870</v>
      </c>
      <c r="E5" s="26">
        <v>0.6558774947305837</v>
      </c>
    </row>
    <row r="6" ht="7.5" customHeight="1"/>
    <row r="7" spans="3:17" ht="24">
      <c r="C7" s="219" t="s">
        <v>94</v>
      </c>
      <c r="D7" s="219"/>
      <c r="E7" s="219"/>
      <c r="F7" s="219"/>
      <c r="G7" s="219"/>
      <c r="H7" s="219"/>
      <c r="I7" s="219"/>
      <c r="J7" s="219"/>
      <c r="K7" s="219"/>
      <c r="L7" s="219"/>
      <c r="M7" s="219"/>
      <c r="N7" s="219"/>
      <c r="O7" s="219"/>
      <c r="P7" s="219"/>
      <c r="Q7" s="219"/>
    </row>
    <row r="8" spans="3:17" ht="12.75">
      <c r="C8" s="214" t="s">
        <v>183</v>
      </c>
      <c r="D8" s="215"/>
      <c r="E8" s="216"/>
      <c r="F8" s="214" t="s">
        <v>24</v>
      </c>
      <c r="G8" s="215"/>
      <c r="H8" s="216"/>
      <c r="I8" s="214" t="s">
        <v>187</v>
      </c>
      <c r="J8" s="215"/>
      <c r="K8" s="216"/>
      <c r="L8" s="214" t="s">
        <v>26</v>
      </c>
      <c r="M8" s="215"/>
      <c r="N8" s="216"/>
      <c r="O8" s="21" t="s">
        <v>27</v>
      </c>
      <c r="P8" s="27" t="s">
        <v>28</v>
      </c>
      <c r="Q8" s="27" t="s">
        <v>29</v>
      </c>
    </row>
    <row r="9" spans="2:17" s="31" customFormat="1" ht="52.5">
      <c r="B9" s="28"/>
      <c r="C9" s="30" t="s">
        <v>30</v>
      </c>
      <c r="D9" s="29" t="s">
        <v>15</v>
      </c>
      <c r="E9" s="29" t="s">
        <v>16</v>
      </c>
      <c r="F9" s="30" t="s">
        <v>31</v>
      </c>
      <c r="G9" s="30" t="s">
        <v>15</v>
      </c>
      <c r="H9" s="29" t="s">
        <v>16</v>
      </c>
      <c r="I9" s="30" t="s">
        <v>32</v>
      </c>
      <c r="J9" s="30" t="s">
        <v>15</v>
      </c>
      <c r="K9" s="29" t="s">
        <v>16</v>
      </c>
      <c r="L9" s="30" t="s">
        <v>31</v>
      </c>
      <c r="M9" s="30" t="s">
        <v>15</v>
      </c>
      <c r="N9" s="29" t="s">
        <v>16</v>
      </c>
      <c r="O9" s="29" t="s">
        <v>30</v>
      </c>
      <c r="P9" s="30" t="s">
        <v>30</v>
      </c>
      <c r="Q9" s="30" t="s">
        <v>32</v>
      </c>
    </row>
    <row r="10" spans="2:17" ht="12.75">
      <c r="B10" s="32" t="s">
        <v>22</v>
      </c>
      <c r="C10" s="124">
        <v>820919</v>
      </c>
      <c r="D10" s="124">
        <v>551429</v>
      </c>
      <c r="E10" s="125">
        <v>0.6717215705812631</v>
      </c>
      <c r="F10" s="124">
        <v>210467</v>
      </c>
      <c r="G10" s="124">
        <v>106060</v>
      </c>
      <c r="H10" s="125">
        <v>0.5039269814270171</v>
      </c>
      <c r="I10" s="124">
        <v>38409</v>
      </c>
      <c r="J10" s="124">
        <v>25140</v>
      </c>
      <c r="K10" s="125">
        <v>0.6545340935718191</v>
      </c>
      <c r="L10" s="124">
        <v>146829</v>
      </c>
      <c r="M10" s="124">
        <v>58641</v>
      </c>
      <c r="N10" s="125">
        <v>0.39938295568314164</v>
      </c>
      <c r="O10" s="124">
        <v>44887</v>
      </c>
      <c r="P10" s="124">
        <v>1795</v>
      </c>
      <c r="Q10" s="126">
        <v>253653</v>
      </c>
    </row>
    <row r="11" spans="2:17" ht="12.75">
      <c r="B11" s="34" t="s">
        <v>95</v>
      </c>
      <c r="C11" s="35">
        <f>SUM(C12:C27)</f>
        <v>167352</v>
      </c>
      <c r="D11" s="35">
        <f>SUM(D12:D27)</f>
        <v>115732</v>
      </c>
      <c r="E11" s="36">
        <f>D11/C11</f>
        <v>0.6915483531717578</v>
      </c>
      <c r="F11" s="35">
        <f>SUM(F12:F27)</f>
        <v>42638</v>
      </c>
      <c r="G11" s="35">
        <f>SUM(G12:G27)</f>
        <v>22668</v>
      </c>
      <c r="H11" s="36">
        <f>G11/F11</f>
        <v>0.5316384445799521</v>
      </c>
      <c r="I11" s="35">
        <f>SUM(I12:I27)</f>
        <v>8166</v>
      </c>
      <c r="J11" s="35">
        <f>SUM(J12:J27)</f>
        <v>5162</v>
      </c>
      <c r="K11" s="36">
        <f>J11/I11</f>
        <v>0.6321332353661523</v>
      </c>
      <c r="L11" s="35">
        <f>SUM(L12:L27)</f>
        <v>17849</v>
      </c>
      <c r="M11" s="35">
        <f>SUM(M12:M27)</f>
        <v>13334</v>
      </c>
      <c r="N11" s="36">
        <f>M11/L11</f>
        <v>0.7470446523614769</v>
      </c>
      <c r="O11" s="35">
        <f>SUM(O12:O27)</f>
        <v>16792</v>
      </c>
      <c r="P11" s="113">
        <f>SUM(P12:P27)</f>
        <v>213</v>
      </c>
      <c r="Q11" s="108">
        <f>SUM(Q12:Q27)</f>
        <v>42637</v>
      </c>
    </row>
    <row r="12" spans="2:17" ht="12.75">
      <c r="B12" s="37" t="s">
        <v>34</v>
      </c>
      <c r="C12" s="38">
        <v>18222</v>
      </c>
      <c r="D12" s="38">
        <v>14506</v>
      </c>
      <c r="E12" s="39">
        <v>0.7960706837888267</v>
      </c>
      <c r="F12" s="38">
        <v>4009</v>
      </c>
      <c r="G12" s="38">
        <v>2592</v>
      </c>
      <c r="H12" s="39">
        <v>0.6465452731354453</v>
      </c>
      <c r="I12" s="38">
        <v>532</v>
      </c>
      <c r="J12" s="38">
        <v>400</v>
      </c>
      <c r="K12" s="39">
        <v>0.7518796992481203</v>
      </c>
      <c r="L12" s="38">
        <v>1622</v>
      </c>
      <c r="M12" s="38">
        <v>1271</v>
      </c>
      <c r="N12" s="39">
        <v>0.7836004932182491</v>
      </c>
      <c r="O12" s="38">
        <v>1</v>
      </c>
      <c r="P12" s="111">
        <v>2</v>
      </c>
      <c r="Q12" s="109">
        <v>3084</v>
      </c>
    </row>
    <row r="13" spans="2:17" ht="12.75">
      <c r="B13" s="37" t="s">
        <v>35</v>
      </c>
      <c r="C13" s="38">
        <v>9786</v>
      </c>
      <c r="D13" s="38">
        <v>6915</v>
      </c>
      <c r="E13" s="39">
        <v>0.7066217044757818</v>
      </c>
      <c r="F13" s="38">
        <v>2410</v>
      </c>
      <c r="G13" s="38">
        <v>1044</v>
      </c>
      <c r="H13" s="39">
        <v>0.433195020746888</v>
      </c>
      <c r="I13" s="38">
        <v>535</v>
      </c>
      <c r="J13" s="38">
        <v>376</v>
      </c>
      <c r="K13" s="39">
        <v>0.702803738317757</v>
      </c>
      <c r="L13" s="38">
        <v>977</v>
      </c>
      <c r="M13" s="38">
        <v>768</v>
      </c>
      <c r="N13" s="39">
        <v>0.7860798362333674</v>
      </c>
      <c r="O13" s="38">
        <v>1</v>
      </c>
      <c r="P13" s="111">
        <v>1</v>
      </c>
      <c r="Q13" s="109">
        <v>4129</v>
      </c>
    </row>
    <row r="14" spans="2:17" ht="12.75">
      <c r="B14" s="37" t="s">
        <v>36</v>
      </c>
      <c r="C14" s="38">
        <v>7669</v>
      </c>
      <c r="D14" s="38">
        <v>4658</v>
      </c>
      <c r="E14" s="39">
        <v>0.60738036249837</v>
      </c>
      <c r="F14" s="38">
        <v>2524</v>
      </c>
      <c r="G14" s="38">
        <v>1533</v>
      </c>
      <c r="H14" s="39">
        <v>0.6073692551505546</v>
      </c>
      <c r="I14" s="38">
        <v>254</v>
      </c>
      <c r="J14" s="38">
        <v>186</v>
      </c>
      <c r="K14" s="39">
        <v>0.7322834645669292</v>
      </c>
      <c r="L14" s="38">
        <v>889</v>
      </c>
      <c r="M14" s="38">
        <v>613</v>
      </c>
      <c r="N14" s="39">
        <v>0.6895388076490439</v>
      </c>
      <c r="O14" s="38">
        <v>0</v>
      </c>
      <c r="P14" s="111">
        <v>2</v>
      </c>
      <c r="Q14" s="109">
        <v>846</v>
      </c>
    </row>
    <row r="15" spans="2:17" ht="12.75">
      <c r="B15" s="37" t="s">
        <v>37</v>
      </c>
      <c r="C15" s="38">
        <v>25054</v>
      </c>
      <c r="D15" s="38">
        <v>17690</v>
      </c>
      <c r="E15" s="39">
        <v>0.706074878262952</v>
      </c>
      <c r="F15" s="38">
        <v>4354</v>
      </c>
      <c r="G15" s="38">
        <v>1488</v>
      </c>
      <c r="H15" s="39">
        <v>0.34175470831419386</v>
      </c>
      <c r="I15" s="38">
        <v>900</v>
      </c>
      <c r="J15" s="38">
        <v>752</v>
      </c>
      <c r="K15" s="39">
        <v>0.8355555555555556</v>
      </c>
      <c r="L15" s="38">
        <v>2361</v>
      </c>
      <c r="M15" s="38">
        <v>1616</v>
      </c>
      <c r="N15" s="39">
        <v>0.6844557390936044</v>
      </c>
      <c r="O15" s="38">
        <v>6</v>
      </c>
      <c r="P15" s="111">
        <v>113</v>
      </c>
      <c r="Q15" s="109">
        <v>6953</v>
      </c>
    </row>
    <row r="16" spans="2:17" ht="12.75">
      <c r="B16" s="37" t="s">
        <v>38</v>
      </c>
      <c r="C16" s="38">
        <v>18101</v>
      </c>
      <c r="D16" s="38">
        <v>11508</v>
      </c>
      <c r="E16" s="39">
        <v>0.6357659797801226</v>
      </c>
      <c r="F16" s="38">
        <v>4948</v>
      </c>
      <c r="G16" s="38">
        <v>2253</v>
      </c>
      <c r="H16" s="39">
        <v>0.4553354890864996</v>
      </c>
      <c r="I16" s="38">
        <v>530</v>
      </c>
      <c r="J16" s="38">
        <v>238</v>
      </c>
      <c r="K16" s="39">
        <v>0.4490566037735849</v>
      </c>
      <c r="L16" s="38">
        <v>2265</v>
      </c>
      <c r="M16" s="38">
        <v>1905</v>
      </c>
      <c r="N16" s="39">
        <v>0.8410596026490066</v>
      </c>
      <c r="O16" s="38">
        <v>1</v>
      </c>
      <c r="P16" s="111">
        <v>34</v>
      </c>
      <c r="Q16" s="109">
        <v>5708</v>
      </c>
    </row>
    <row r="17" spans="2:17" ht="12.75">
      <c r="B17" s="37" t="s">
        <v>39</v>
      </c>
      <c r="C17" s="38">
        <v>3130</v>
      </c>
      <c r="D17" s="38">
        <v>1575</v>
      </c>
      <c r="E17" s="39">
        <v>0.5031948881789138</v>
      </c>
      <c r="F17" s="38">
        <v>910</v>
      </c>
      <c r="G17" s="38">
        <v>140</v>
      </c>
      <c r="H17" s="39">
        <v>0.15384615384615385</v>
      </c>
      <c r="I17" s="38">
        <v>49</v>
      </c>
      <c r="J17" s="38">
        <v>34</v>
      </c>
      <c r="K17" s="39">
        <v>0.6938775510204082</v>
      </c>
      <c r="L17" s="38">
        <v>290</v>
      </c>
      <c r="M17" s="38">
        <v>157</v>
      </c>
      <c r="N17" s="39">
        <v>0.5413793103448276</v>
      </c>
      <c r="O17" s="38">
        <v>0</v>
      </c>
      <c r="P17" s="111" t="s">
        <v>331</v>
      </c>
      <c r="Q17" s="109">
        <v>854</v>
      </c>
    </row>
    <row r="18" spans="2:17" ht="12.75">
      <c r="B18" s="37" t="s">
        <v>40</v>
      </c>
      <c r="C18" s="38">
        <v>20822</v>
      </c>
      <c r="D18" s="38">
        <v>16607</v>
      </c>
      <c r="E18" s="39">
        <v>0.7975698780136394</v>
      </c>
      <c r="F18" s="38">
        <v>4215</v>
      </c>
      <c r="G18" s="38">
        <v>2965</v>
      </c>
      <c r="H18" s="39">
        <v>0.7034400948991696</v>
      </c>
      <c r="I18" s="38">
        <v>385</v>
      </c>
      <c r="J18" s="38">
        <v>269</v>
      </c>
      <c r="K18" s="39">
        <v>0.6987012987012987</v>
      </c>
      <c r="L18" s="38">
        <v>2385</v>
      </c>
      <c r="M18" s="38">
        <v>1885</v>
      </c>
      <c r="N18" s="39">
        <v>0.790356394129979</v>
      </c>
      <c r="O18" s="38">
        <v>6</v>
      </c>
      <c r="P18" s="111">
        <v>55</v>
      </c>
      <c r="Q18" s="109">
        <v>4472</v>
      </c>
    </row>
    <row r="19" spans="2:17" ht="12.75">
      <c r="B19" s="37" t="s">
        <v>41</v>
      </c>
      <c r="C19" s="38">
        <v>2207</v>
      </c>
      <c r="D19" s="38">
        <v>1399</v>
      </c>
      <c r="E19" s="39">
        <v>0.6338921613049389</v>
      </c>
      <c r="F19" s="38">
        <v>781</v>
      </c>
      <c r="G19" s="38">
        <v>290</v>
      </c>
      <c r="H19" s="39">
        <v>0.3713188220230474</v>
      </c>
      <c r="I19" s="38">
        <v>60</v>
      </c>
      <c r="J19" s="38">
        <v>30</v>
      </c>
      <c r="K19" s="39">
        <v>0.5</v>
      </c>
      <c r="L19" s="38">
        <v>152</v>
      </c>
      <c r="M19" s="38">
        <v>118</v>
      </c>
      <c r="N19" s="39">
        <v>0.7763157894736842</v>
      </c>
      <c r="O19" s="38">
        <v>1</v>
      </c>
      <c r="P19" s="111" t="s">
        <v>331</v>
      </c>
      <c r="Q19" s="109">
        <v>799</v>
      </c>
    </row>
    <row r="20" spans="2:17" ht="12.75">
      <c r="B20" s="37" t="s">
        <v>42</v>
      </c>
      <c r="C20" s="38">
        <v>16253</v>
      </c>
      <c r="D20" s="38">
        <v>12735</v>
      </c>
      <c r="E20" s="39">
        <v>0.7835476527410324</v>
      </c>
      <c r="F20" s="38">
        <v>4450</v>
      </c>
      <c r="G20" s="38">
        <v>2039</v>
      </c>
      <c r="H20" s="39">
        <v>0.4582022471910112</v>
      </c>
      <c r="I20" s="38">
        <v>214</v>
      </c>
      <c r="J20" s="38">
        <v>68</v>
      </c>
      <c r="K20" s="39">
        <v>0.3177570093457944</v>
      </c>
      <c r="L20" s="38">
        <v>1131</v>
      </c>
      <c r="M20" s="38">
        <v>1027</v>
      </c>
      <c r="N20" s="39">
        <v>0.9080459770114943</v>
      </c>
      <c r="O20" s="38">
        <v>1</v>
      </c>
      <c r="P20" s="111" t="s">
        <v>331</v>
      </c>
      <c r="Q20" s="109">
        <v>4259</v>
      </c>
    </row>
    <row r="21" spans="2:17" ht="12.75">
      <c r="B21" s="37" t="s">
        <v>43</v>
      </c>
      <c r="C21" s="38">
        <v>4538</v>
      </c>
      <c r="D21" s="38">
        <v>2397</v>
      </c>
      <c r="E21" s="39">
        <v>0.5282062582635523</v>
      </c>
      <c r="F21" s="38">
        <v>1509</v>
      </c>
      <c r="G21" s="38">
        <v>717</v>
      </c>
      <c r="H21" s="39">
        <v>0.47514910536779326</v>
      </c>
      <c r="I21" s="38">
        <v>95</v>
      </c>
      <c r="J21" s="38">
        <v>79</v>
      </c>
      <c r="K21" s="39">
        <v>0.8315789473684211</v>
      </c>
      <c r="L21" s="38">
        <v>476</v>
      </c>
      <c r="M21" s="38">
        <v>290</v>
      </c>
      <c r="N21" s="39">
        <v>0.6092436974789915</v>
      </c>
      <c r="O21" s="38">
        <v>2</v>
      </c>
      <c r="P21" s="111">
        <v>1</v>
      </c>
      <c r="Q21" s="109">
        <v>2157</v>
      </c>
    </row>
    <row r="22" spans="2:17" ht="12.75">
      <c r="B22" s="37" t="s">
        <v>44</v>
      </c>
      <c r="C22" s="38">
        <v>23903</v>
      </c>
      <c r="D22" s="38">
        <v>14984</v>
      </c>
      <c r="E22" s="39">
        <v>0.6268669204702338</v>
      </c>
      <c r="F22" s="38">
        <v>5884</v>
      </c>
      <c r="G22" s="38">
        <v>3879</v>
      </c>
      <c r="H22" s="39">
        <v>0.6592454112848403</v>
      </c>
      <c r="I22" s="38">
        <v>3381</v>
      </c>
      <c r="J22" s="38">
        <v>2056</v>
      </c>
      <c r="K22" s="39">
        <v>0.6081041112097013</v>
      </c>
      <c r="L22" s="38">
        <v>3433</v>
      </c>
      <c r="M22" s="38">
        <v>2340</v>
      </c>
      <c r="N22" s="39">
        <v>0.6816195747159919</v>
      </c>
      <c r="O22" s="38">
        <v>16771</v>
      </c>
      <c r="P22" s="111" t="s">
        <v>1</v>
      </c>
      <c r="Q22" s="108">
        <v>3525</v>
      </c>
    </row>
    <row r="23" spans="2:17" ht="12.75">
      <c r="B23" s="37" t="s">
        <v>45</v>
      </c>
      <c r="C23" s="38">
        <v>10342</v>
      </c>
      <c r="D23" s="38">
        <v>7364</v>
      </c>
      <c r="E23" s="39">
        <v>0.712047959775672</v>
      </c>
      <c r="F23" s="38">
        <v>3755</v>
      </c>
      <c r="G23" s="38">
        <v>2437</v>
      </c>
      <c r="H23" s="39">
        <v>0.6490013315579227</v>
      </c>
      <c r="I23" s="38">
        <v>425</v>
      </c>
      <c r="J23" s="38">
        <v>224</v>
      </c>
      <c r="K23" s="39">
        <v>0.5270588235294118</v>
      </c>
      <c r="L23" s="38">
        <v>1091</v>
      </c>
      <c r="M23" s="38">
        <v>806</v>
      </c>
      <c r="N23" s="39">
        <v>0.7387717690192483</v>
      </c>
      <c r="O23" s="38">
        <v>1</v>
      </c>
      <c r="P23" s="111">
        <v>4</v>
      </c>
      <c r="Q23" s="109">
        <v>3108</v>
      </c>
    </row>
    <row r="24" spans="2:17" ht="12.75">
      <c r="B24" s="37" t="s">
        <v>46</v>
      </c>
      <c r="C24" s="38">
        <v>3191</v>
      </c>
      <c r="D24" s="38">
        <v>1521</v>
      </c>
      <c r="E24" s="39">
        <v>0.4766530868066437</v>
      </c>
      <c r="F24" s="38">
        <v>636</v>
      </c>
      <c r="G24" s="38">
        <v>171</v>
      </c>
      <c r="H24" s="39">
        <v>0.2688679245283019</v>
      </c>
      <c r="I24" s="38">
        <v>371</v>
      </c>
      <c r="J24" s="38">
        <v>212</v>
      </c>
      <c r="K24" s="39">
        <v>0.5714285714285714</v>
      </c>
      <c r="L24" s="38">
        <v>273</v>
      </c>
      <c r="M24" s="38">
        <v>216</v>
      </c>
      <c r="N24" s="39">
        <v>0.7912087912087912</v>
      </c>
      <c r="O24" s="38">
        <v>0</v>
      </c>
      <c r="P24" s="111">
        <v>1</v>
      </c>
      <c r="Q24" s="109">
        <v>1002</v>
      </c>
    </row>
    <row r="25" spans="2:17" ht="12.75">
      <c r="B25" s="37" t="s">
        <v>47</v>
      </c>
      <c r="C25" s="38">
        <v>1874</v>
      </c>
      <c r="D25" s="38">
        <v>573</v>
      </c>
      <c r="E25" s="39">
        <v>0.3057630736392743</v>
      </c>
      <c r="F25" s="38">
        <v>1546</v>
      </c>
      <c r="G25" s="38">
        <v>794</v>
      </c>
      <c r="H25" s="39">
        <v>0.5135834411384217</v>
      </c>
      <c r="I25" s="38">
        <v>363</v>
      </c>
      <c r="J25" s="38">
        <v>201</v>
      </c>
      <c r="K25" s="39">
        <v>0.5537190082644629</v>
      </c>
      <c r="L25" s="38">
        <v>198</v>
      </c>
      <c r="M25" s="38">
        <v>117</v>
      </c>
      <c r="N25" s="39">
        <v>0.5909090909090909</v>
      </c>
      <c r="O25" s="38">
        <v>1</v>
      </c>
      <c r="P25" s="111" t="s">
        <v>331</v>
      </c>
      <c r="Q25" s="109">
        <v>774</v>
      </c>
    </row>
    <row r="26" spans="2:17" ht="12.75">
      <c r="B26" s="43" t="s">
        <v>147</v>
      </c>
      <c r="C26" s="38">
        <v>1027</v>
      </c>
      <c r="D26" s="38">
        <v>632</v>
      </c>
      <c r="E26" s="39">
        <v>0.6153846153846154</v>
      </c>
      <c r="F26" s="38">
        <v>289</v>
      </c>
      <c r="G26" s="38">
        <v>103</v>
      </c>
      <c r="H26" s="39">
        <v>0.356401384083045</v>
      </c>
      <c r="I26" s="38">
        <v>66</v>
      </c>
      <c r="J26" s="38">
        <v>31</v>
      </c>
      <c r="K26" s="39">
        <v>0.4696969696969697</v>
      </c>
      <c r="L26" s="38">
        <v>95</v>
      </c>
      <c r="M26" s="38">
        <v>82</v>
      </c>
      <c r="N26" s="39">
        <v>0.8631578947368421</v>
      </c>
      <c r="O26" s="38">
        <v>0</v>
      </c>
      <c r="P26" s="111" t="s">
        <v>331</v>
      </c>
      <c r="Q26" s="109">
        <v>412</v>
      </c>
    </row>
    <row r="27" spans="2:17" ht="12.75">
      <c r="B27" s="37" t="s">
        <v>48</v>
      </c>
      <c r="C27" s="40">
        <v>1233</v>
      </c>
      <c r="D27" s="40">
        <v>668</v>
      </c>
      <c r="E27" s="33">
        <v>0.5417680454176804</v>
      </c>
      <c r="F27" s="40">
        <v>418</v>
      </c>
      <c r="G27" s="40">
        <v>223</v>
      </c>
      <c r="H27" s="33">
        <v>0.5334928229665071</v>
      </c>
      <c r="I27" s="40">
        <v>6</v>
      </c>
      <c r="J27" s="40">
        <v>6</v>
      </c>
      <c r="K27" s="33">
        <v>1</v>
      </c>
      <c r="L27" s="40">
        <v>211</v>
      </c>
      <c r="M27" s="40">
        <v>123</v>
      </c>
      <c r="N27" s="33">
        <v>0.5829383886255924</v>
      </c>
      <c r="O27" s="40">
        <v>0</v>
      </c>
      <c r="P27" s="112" t="s">
        <v>331</v>
      </c>
      <c r="Q27" s="110">
        <v>555</v>
      </c>
    </row>
    <row r="28" spans="2:17" ht="12.75">
      <c r="B28" s="34" t="s">
        <v>96</v>
      </c>
      <c r="C28" s="35">
        <f>SUM(C29:C40)</f>
        <v>244263</v>
      </c>
      <c r="D28" s="35">
        <f>SUM(D29:D40)</f>
        <v>155864</v>
      </c>
      <c r="E28" s="36">
        <f>D28/C28</f>
        <v>0.6380990981032739</v>
      </c>
      <c r="F28" s="35">
        <f>SUM(F29:F40)</f>
        <v>68055</v>
      </c>
      <c r="G28" s="35">
        <f>SUM(G29:G40)</f>
        <v>34186</v>
      </c>
      <c r="H28" s="36">
        <f>G28/F28</f>
        <v>0.5023289986040702</v>
      </c>
      <c r="I28" s="35">
        <f>SUM(I29:I40)</f>
        <v>13182</v>
      </c>
      <c r="J28" s="35">
        <f>SUM(J29:J40)</f>
        <v>8285</v>
      </c>
      <c r="K28" s="36">
        <f>J28/I28</f>
        <v>0.6285085722955546</v>
      </c>
      <c r="L28" s="35">
        <f>SUM(L29:L40)</f>
        <v>85510</v>
      </c>
      <c r="M28" s="35">
        <f>SUM(M29:M40)</f>
        <v>13944</v>
      </c>
      <c r="N28" s="36">
        <f>M28/L28</f>
        <v>0.16306864694187814</v>
      </c>
      <c r="O28" s="35">
        <f>SUM(O29:O40)</f>
        <v>52</v>
      </c>
      <c r="P28" s="113">
        <f>SUM(P29:P40)</f>
        <v>186</v>
      </c>
      <c r="Q28" s="108">
        <f>SUM(Q29:Q40)</f>
        <v>83061</v>
      </c>
    </row>
    <row r="29" spans="2:17" ht="12.75">
      <c r="B29" s="37" t="s">
        <v>49</v>
      </c>
      <c r="C29" s="38">
        <v>32236</v>
      </c>
      <c r="D29" s="38">
        <v>20109</v>
      </c>
      <c r="E29" s="39">
        <v>0.6238056830872317</v>
      </c>
      <c r="F29" s="38">
        <v>8708</v>
      </c>
      <c r="G29" s="38">
        <v>3621</v>
      </c>
      <c r="H29" s="39">
        <v>0.4158245291685806</v>
      </c>
      <c r="I29" s="38">
        <v>377</v>
      </c>
      <c r="J29" s="38">
        <v>272</v>
      </c>
      <c r="K29" s="39">
        <v>0.7214854111405835</v>
      </c>
      <c r="L29" s="38">
        <v>4741</v>
      </c>
      <c r="M29" s="38">
        <v>2813</v>
      </c>
      <c r="N29" s="39">
        <v>0.5933347395064332</v>
      </c>
      <c r="O29" s="38">
        <v>0</v>
      </c>
      <c r="P29" s="111" t="s">
        <v>331</v>
      </c>
      <c r="Q29" s="109">
        <v>10960</v>
      </c>
    </row>
    <row r="30" spans="2:17" ht="12.75">
      <c r="B30" s="37" t="s">
        <v>50</v>
      </c>
      <c r="C30" s="38">
        <v>23671</v>
      </c>
      <c r="D30" s="38">
        <v>16042</v>
      </c>
      <c r="E30" s="39">
        <v>0.677706898736851</v>
      </c>
      <c r="F30" s="38">
        <v>3457</v>
      </c>
      <c r="G30" s="38">
        <v>711</v>
      </c>
      <c r="H30" s="39">
        <v>0.20566965577089963</v>
      </c>
      <c r="I30" s="38">
        <v>656</v>
      </c>
      <c r="J30" s="38">
        <v>367</v>
      </c>
      <c r="K30" s="39">
        <v>0.5594512195121951</v>
      </c>
      <c r="L30" s="38">
        <v>1589</v>
      </c>
      <c r="M30" s="38">
        <v>1105</v>
      </c>
      <c r="N30" s="39">
        <v>0.6954059156702328</v>
      </c>
      <c r="O30" s="38">
        <v>0</v>
      </c>
      <c r="P30" s="111">
        <v>5</v>
      </c>
      <c r="Q30" s="109">
        <v>5212</v>
      </c>
    </row>
    <row r="31" spans="2:17" ht="12.75">
      <c r="B31" s="37" t="s">
        <v>51</v>
      </c>
      <c r="C31" s="38">
        <v>5843</v>
      </c>
      <c r="D31" s="38">
        <v>3432</v>
      </c>
      <c r="E31" s="39">
        <v>0.5873695019681671</v>
      </c>
      <c r="F31" s="38">
        <v>1245</v>
      </c>
      <c r="G31" s="38">
        <v>228</v>
      </c>
      <c r="H31" s="39">
        <v>0.18313253012048192</v>
      </c>
      <c r="I31" s="38">
        <v>133</v>
      </c>
      <c r="J31" s="38">
        <v>68</v>
      </c>
      <c r="K31" s="39">
        <v>0.5112781954887218</v>
      </c>
      <c r="L31" s="38">
        <v>646</v>
      </c>
      <c r="M31" s="38">
        <v>375</v>
      </c>
      <c r="N31" s="39">
        <v>0.5804953560371517</v>
      </c>
      <c r="O31" s="38">
        <v>0</v>
      </c>
      <c r="P31" s="111">
        <v>4</v>
      </c>
      <c r="Q31" s="109">
        <v>3106</v>
      </c>
    </row>
    <row r="32" spans="2:17" ht="12.75">
      <c r="B32" s="37" t="s">
        <v>52</v>
      </c>
      <c r="C32" s="38">
        <v>10882</v>
      </c>
      <c r="D32" s="38">
        <v>7869</v>
      </c>
      <c r="E32" s="39">
        <v>0.7231207498621577</v>
      </c>
      <c r="F32" s="38">
        <v>1656</v>
      </c>
      <c r="G32" s="38">
        <v>359</v>
      </c>
      <c r="H32" s="39">
        <v>0.21678743961352656</v>
      </c>
      <c r="I32" s="38">
        <v>1176</v>
      </c>
      <c r="J32" s="38">
        <v>977</v>
      </c>
      <c r="K32" s="39">
        <v>0.83078231292517</v>
      </c>
      <c r="L32" s="38">
        <v>751</v>
      </c>
      <c r="M32" s="38">
        <v>600</v>
      </c>
      <c r="N32" s="39">
        <v>0.7989347536617842</v>
      </c>
      <c r="O32" s="38">
        <v>23</v>
      </c>
      <c r="P32" s="111">
        <v>2</v>
      </c>
      <c r="Q32" s="109">
        <v>3896</v>
      </c>
    </row>
    <row r="33" spans="2:17" ht="12.75">
      <c r="B33" s="37" t="s">
        <v>53</v>
      </c>
      <c r="C33" s="38">
        <v>10305</v>
      </c>
      <c r="D33" s="38">
        <v>6364</v>
      </c>
      <c r="E33" s="39">
        <v>0.6175642891800097</v>
      </c>
      <c r="F33" s="38">
        <v>4029</v>
      </c>
      <c r="G33" s="38">
        <v>1911</v>
      </c>
      <c r="H33" s="39">
        <v>0.4743112434847357</v>
      </c>
      <c r="I33" s="38">
        <v>1236</v>
      </c>
      <c r="J33" s="38">
        <v>803</v>
      </c>
      <c r="K33" s="39">
        <v>0.6496763754045307</v>
      </c>
      <c r="L33" s="38">
        <v>1261</v>
      </c>
      <c r="M33" s="38">
        <v>979</v>
      </c>
      <c r="N33" s="39">
        <v>0.7763679619349723</v>
      </c>
      <c r="O33" s="38">
        <v>10</v>
      </c>
      <c r="P33" s="111">
        <v>22</v>
      </c>
      <c r="Q33" s="109">
        <v>2898</v>
      </c>
    </row>
    <row r="34" spans="2:17" ht="12.75">
      <c r="B34" s="37" t="s">
        <v>54</v>
      </c>
      <c r="C34" s="38">
        <v>14774</v>
      </c>
      <c r="D34" s="38">
        <v>8304</v>
      </c>
      <c r="E34" s="39">
        <v>0.5620684987139569</v>
      </c>
      <c r="F34" s="38">
        <v>5578</v>
      </c>
      <c r="G34" s="38">
        <v>2709</v>
      </c>
      <c r="H34" s="39">
        <v>0.48565794191466477</v>
      </c>
      <c r="I34" s="38">
        <v>1488</v>
      </c>
      <c r="J34" s="38">
        <v>481</v>
      </c>
      <c r="K34" s="39">
        <v>0.323252688172043</v>
      </c>
      <c r="L34" s="38">
        <v>1290</v>
      </c>
      <c r="M34" s="38">
        <v>930</v>
      </c>
      <c r="N34" s="39">
        <v>0.7209302325581395</v>
      </c>
      <c r="O34" s="38">
        <v>0</v>
      </c>
      <c r="P34" s="111">
        <v>59</v>
      </c>
      <c r="Q34" s="109">
        <v>10485</v>
      </c>
    </row>
    <row r="35" spans="2:17" ht="12.75">
      <c r="B35" s="37" t="s">
        <v>55</v>
      </c>
      <c r="C35" s="38">
        <v>10871</v>
      </c>
      <c r="D35" s="38">
        <v>4557</v>
      </c>
      <c r="E35" s="39">
        <v>0.4191886670959433</v>
      </c>
      <c r="F35" s="38">
        <v>4312</v>
      </c>
      <c r="G35" s="38">
        <v>1239</v>
      </c>
      <c r="H35" s="39">
        <v>0.28733766233766234</v>
      </c>
      <c r="I35" s="38">
        <v>490</v>
      </c>
      <c r="J35" s="38">
        <v>342</v>
      </c>
      <c r="K35" s="39">
        <v>0.6979591836734694</v>
      </c>
      <c r="L35" s="38">
        <v>1353</v>
      </c>
      <c r="M35" s="38">
        <v>571</v>
      </c>
      <c r="N35" s="39">
        <v>0.4220251293422025</v>
      </c>
      <c r="O35" s="38">
        <v>4</v>
      </c>
      <c r="P35" s="111">
        <v>25</v>
      </c>
      <c r="Q35" s="109">
        <v>5856</v>
      </c>
    </row>
    <row r="36" spans="2:17" ht="12.75">
      <c r="B36" s="37" t="s">
        <v>56</v>
      </c>
      <c r="C36" s="38">
        <v>25825</v>
      </c>
      <c r="D36" s="38">
        <v>18063</v>
      </c>
      <c r="E36" s="39">
        <v>0.6994385285575992</v>
      </c>
      <c r="F36" s="38">
        <v>7666</v>
      </c>
      <c r="G36" s="38">
        <v>4423</v>
      </c>
      <c r="H36" s="39">
        <v>0.5769632141925385</v>
      </c>
      <c r="I36" s="38">
        <v>408</v>
      </c>
      <c r="J36" s="38">
        <v>256</v>
      </c>
      <c r="K36" s="39">
        <v>0.6274509803921569</v>
      </c>
      <c r="L36" s="38">
        <v>1904</v>
      </c>
      <c r="M36" s="38">
        <v>994</v>
      </c>
      <c r="N36" s="39">
        <v>0.5220588235294118</v>
      </c>
      <c r="O36" s="38">
        <v>4</v>
      </c>
      <c r="P36" s="111">
        <v>10</v>
      </c>
      <c r="Q36" s="109">
        <v>6821</v>
      </c>
    </row>
    <row r="37" spans="2:17" ht="12.75">
      <c r="B37" s="37" t="s">
        <v>57</v>
      </c>
      <c r="C37" s="38">
        <v>5744</v>
      </c>
      <c r="D37" s="38">
        <v>3351</v>
      </c>
      <c r="E37" s="39">
        <v>0.583391364902507</v>
      </c>
      <c r="F37" s="38">
        <v>1838</v>
      </c>
      <c r="G37" s="38">
        <v>825</v>
      </c>
      <c r="H37" s="39">
        <v>0.44885745375408054</v>
      </c>
      <c r="I37" s="38">
        <v>162</v>
      </c>
      <c r="J37" s="38">
        <v>97</v>
      </c>
      <c r="K37" s="39">
        <v>0.5987654320987654</v>
      </c>
      <c r="L37" s="38">
        <v>613</v>
      </c>
      <c r="M37" s="38">
        <v>443</v>
      </c>
      <c r="N37" s="39">
        <v>0.7226753670473083</v>
      </c>
      <c r="O37" s="38">
        <v>0</v>
      </c>
      <c r="P37" s="111" t="s">
        <v>331</v>
      </c>
      <c r="Q37" s="109">
        <v>4661</v>
      </c>
    </row>
    <row r="38" spans="2:17" ht="12.75">
      <c r="B38" s="37" t="s">
        <v>58</v>
      </c>
      <c r="C38" s="38">
        <v>45975</v>
      </c>
      <c r="D38" s="38">
        <v>28284</v>
      </c>
      <c r="E38" s="39">
        <v>0.6152039151712887</v>
      </c>
      <c r="F38" s="38">
        <v>10525</v>
      </c>
      <c r="G38" s="38">
        <v>3947</v>
      </c>
      <c r="H38" s="39">
        <v>0.3750118764845606</v>
      </c>
      <c r="I38" s="38">
        <v>958</v>
      </c>
      <c r="J38" s="38">
        <v>350</v>
      </c>
      <c r="K38" s="39">
        <v>0.3653444676409186</v>
      </c>
      <c r="L38" s="38">
        <v>3865</v>
      </c>
      <c r="M38" s="38">
        <v>2207</v>
      </c>
      <c r="N38" s="39">
        <v>0.5710219922380336</v>
      </c>
      <c r="O38" s="38">
        <v>10</v>
      </c>
      <c r="P38" s="111">
        <v>54</v>
      </c>
      <c r="Q38" s="109">
        <v>20014</v>
      </c>
    </row>
    <row r="39" spans="2:17" ht="12.75">
      <c r="B39" s="37" t="s">
        <v>59</v>
      </c>
      <c r="C39" s="38">
        <v>57</v>
      </c>
      <c r="D39" s="38">
        <v>40</v>
      </c>
      <c r="E39" s="39">
        <v>0.7017543859649122</v>
      </c>
      <c r="F39" s="38">
        <v>66</v>
      </c>
      <c r="G39" s="38">
        <v>53</v>
      </c>
      <c r="H39" s="39">
        <v>0.803030303030303</v>
      </c>
      <c r="I39" s="38">
        <v>28</v>
      </c>
      <c r="J39" s="38">
        <v>28</v>
      </c>
      <c r="K39" s="39">
        <v>1</v>
      </c>
      <c r="L39" s="38">
        <v>63854</v>
      </c>
      <c r="M39" s="38">
        <v>354</v>
      </c>
      <c r="N39" s="39">
        <v>0.005543897015065619</v>
      </c>
      <c r="O39" s="38">
        <v>0</v>
      </c>
      <c r="P39" s="111" t="s">
        <v>331</v>
      </c>
      <c r="Q39" s="109">
        <v>8</v>
      </c>
    </row>
    <row r="40" spans="2:17" ht="13.5" customHeight="1">
      <c r="B40" s="41" t="s">
        <v>60</v>
      </c>
      <c r="C40" s="40">
        <v>58080</v>
      </c>
      <c r="D40" s="40">
        <v>39449</v>
      </c>
      <c r="E40" s="33">
        <v>0.6792183195592286</v>
      </c>
      <c r="F40" s="40">
        <v>18975</v>
      </c>
      <c r="G40" s="40">
        <v>14160</v>
      </c>
      <c r="H40" s="33">
        <v>0.7462450592885376</v>
      </c>
      <c r="I40" s="40">
        <v>6070</v>
      </c>
      <c r="J40" s="40">
        <v>4244</v>
      </c>
      <c r="K40" s="33">
        <v>0.6991762767710049</v>
      </c>
      <c r="L40" s="40">
        <v>3643</v>
      </c>
      <c r="M40" s="40">
        <v>2573</v>
      </c>
      <c r="N40" s="33">
        <v>0.706286027998902</v>
      </c>
      <c r="O40" s="40">
        <v>1</v>
      </c>
      <c r="P40" s="112">
        <v>5</v>
      </c>
      <c r="Q40" s="110">
        <v>9144</v>
      </c>
    </row>
    <row r="41" spans="2:17" ht="12.75">
      <c r="B41" s="211" t="s">
        <v>180</v>
      </c>
      <c r="C41" s="211"/>
      <c r="D41" s="211"/>
      <c r="E41" s="211"/>
      <c r="F41" s="211"/>
      <c r="G41" s="211"/>
      <c r="H41" s="211"/>
      <c r="I41" s="211"/>
      <c r="J41" s="211"/>
      <c r="K41" s="211"/>
      <c r="L41" s="211"/>
      <c r="M41" s="211"/>
      <c r="N41" s="211"/>
      <c r="O41" s="211"/>
      <c r="P41" s="211"/>
      <c r="Q41" s="211"/>
    </row>
    <row r="42" spans="2:17" ht="23.25" customHeight="1">
      <c r="B42" s="42"/>
      <c r="C42" s="219" t="s">
        <v>94</v>
      </c>
      <c r="D42" s="219"/>
      <c r="E42" s="219"/>
      <c r="F42" s="219"/>
      <c r="G42" s="219"/>
      <c r="H42" s="219"/>
      <c r="I42" s="219"/>
      <c r="J42" s="219"/>
      <c r="K42" s="219"/>
      <c r="L42" s="219"/>
      <c r="M42" s="219"/>
      <c r="N42" s="219"/>
      <c r="O42" s="219"/>
      <c r="P42" s="219"/>
      <c r="Q42" s="219"/>
    </row>
    <row r="43" spans="2:17" ht="12.75">
      <c r="B43" s="87"/>
      <c r="C43" s="214" t="s">
        <v>183</v>
      </c>
      <c r="D43" s="215"/>
      <c r="E43" s="216"/>
      <c r="F43" s="214" t="s">
        <v>24</v>
      </c>
      <c r="G43" s="215"/>
      <c r="H43" s="216"/>
      <c r="I43" s="214" t="s">
        <v>187</v>
      </c>
      <c r="J43" s="215"/>
      <c r="K43" s="216"/>
      <c r="L43" s="214" t="s">
        <v>26</v>
      </c>
      <c r="M43" s="215"/>
      <c r="N43" s="216"/>
      <c r="O43" s="27" t="s">
        <v>27</v>
      </c>
      <c r="P43" s="21" t="s">
        <v>28</v>
      </c>
      <c r="Q43" s="27" t="s">
        <v>29</v>
      </c>
    </row>
    <row r="44" spans="2:17" s="31" customFormat="1" ht="52.5">
      <c r="B44" s="88"/>
      <c r="C44" s="30" t="s">
        <v>30</v>
      </c>
      <c r="D44" s="30" t="s">
        <v>15</v>
      </c>
      <c r="E44" s="29" t="s">
        <v>16</v>
      </c>
      <c r="F44" s="30" t="s">
        <v>31</v>
      </c>
      <c r="G44" s="30" t="s">
        <v>15</v>
      </c>
      <c r="H44" s="29" t="s">
        <v>16</v>
      </c>
      <c r="I44" s="30" t="s">
        <v>32</v>
      </c>
      <c r="J44" s="30" t="s">
        <v>15</v>
      </c>
      <c r="K44" s="29" t="s">
        <v>16</v>
      </c>
      <c r="L44" s="30" t="s">
        <v>31</v>
      </c>
      <c r="M44" s="30" t="s">
        <v>15</v>
      </c>
      <c r="N44" s="29" t="s">
        <v>16</v>
      </c>
      <c r="O44" s="30" t="s">
        <v>30</v>
      </c>
      <c r="P44" s="29" t="s">
        <v>30</v>
      </c>
      <c r="Q44" s="30" t="s">
        <v>32</v>
      </c>
    </row>
    <row r="45" spans="2:17" ht="12.75">
      <c r="B45" s="34" t="s">
        <v>98</v>
      </c>
      <c r="C45" s="35">
        <f>SUM(C46:C59)</f>
        <v>201905</v>
      </c>
      <c r="D45" s="35">
        <f>SUM(D46:D59)</f>
        <v>131771</v>
      </c>
      <c r="E45" s="36">
        <f>D45/C45</f>
        <v>0.652638617171442</v>
      </c>
      <c r="F45" s="35">
        <f>SUM(F46:F59)</f>
        <v>49266</v>
      </c>
      <c r="G45" s="35">
        <f>SUM(G46:G59)</f>
        <v>23952</v>
      </c>
      <c r="H45" s="36">
        <f>G45/F45</f>
        <v>0.48617707952746314</v>
      </c>
      <c r="I45" s="35">
        <f>SUM(I46:I59)</f>
        <v>6627</v>
      </c>
      <c r="J45" s="35">
        <f>SUM(J46:J59)</f>
        <v>4284</v>
      </c>
      <c r="K45" s="36">
        <f>J45/I45</f>
        <v>0.6464463558171119</v>
      </c>
      <c r="L45" s="35">
        <f>SUM(L46:L59)</f>
        <v>21755</v>
      </c>
      <c r="M45" s="35">
        <f>SUM(M46:M59)</f>
        <v>15857</v>
      </c>
      <c r="N45" s="36">
        <f>M45/L45</f>
        <v>0.7288899103654333</v>
      </c>
      <c r="O45" s="35">
        <f>SUM(O46:O59)</f>
        <v>27297</v>
      </c>
      <c r="P45" s="35">
        <f>SUM(P46:P59)</f>
        <v>467</v>
      </c>
      <c r="Q45" s="108">
        <f>SUM(Q46:Q59)</f>
        <v>61126</v>
      </c>
    </row>
    <row r="46" spans="2:17" ht="12.75">
      <c r="B46" s="37" t="s">
        <v>61</v>
      </c>
      <c r="C46" s="38">
        <v>21110</v>
      </c>
      <c r="D46" s="38">
        <v>17164</v>
      </c>
      <c r="E46" s="39">
        <v>0.813074372335386</v>
      </c>
      <c r="F46" s="38">
        <v>4991</v>
      </c>
      <c r="G46" s="38">
        <v>3610</v>
      </c>
      <c r="H46" s="39">
        <v>0.7233019434982969</v>
      </c>
      <c r="I46" s="38">
        <v>1004</v>
      </c>
      <c r="J46" s="38">
        <v>825</v>
      </c>
      <c r="K46" s="39">
        <v>0.8217131474103586</v>
      </c>
      <c r="L46" s="38">
        <v>2934</v>
      </c>
      <c r="M46" s="38">
        <v>2786</v>
      </c>
      <c r="N46" s="39">
        <v>0.9495569188820723</v>
      </c>
      <c r="O46" s="38">
        <v>6</v>
      </c>
      <c r="P46" s="111">
        <v>79</v>
      </c>
      <c r="Q46" s="109">
        <v>5795</v>
      </c>
    </row>
    <row r="47" spans="2:17" ht="12.75">
      <c r="B47" s="37" t="s">
        <v>88</v>
      </c>
      <c r="C47" s="38">
        <v>7597</v>
      </c>
      <c r="D47" s="38">
        <v>5164</v>
      </c>
      <c r="E47" s="39">
        <v>0.6797420034224035</v>
      </c>
      <c r="F47" s="38">
        <v>2227</v>
      </c>
      <c r="G47" s="38">
        <v>1238</v>
      </c>
      <c r="H47" s="39">
        <v>0.5559048046699596</v>
      </c>
      <c r="I47" s="38">
        <v>161</v>
      </c>
      <c r="J47" s="38">
        <v>89</v>
      </c>
      <c r="K47" s="39">
        <v>0.5527950310559007</v>
      </c>
      <c r="L47" s="38">
        <v>630</v>
      </c>
      <c r="M47" s="38">
        <v>481</v>
      </c>
      <c r="N47" s="39">
        <v>0.7634920634920634</v>
      </c>
      <c r="O47" s="38">
        <v>0</v>
      </c>
      <c r="P47" s="111">
        <v>2</v>
      </c>
      <c r="Q47" s="109">
        <v>1676</v>
      </c>
    </row>
    <row r="48" spans="2:17" ht="12.75">
      <c r="B48" s="37" t="s">
        <v>89</v>
      </c>
      <c r="C48" s="38">
        <v>1119</v>
      </c>
      <c r="D48" s="38">
        <v>358</v>
      </c>
      <c r="E48" s="39">
        <v>0.3199285075960679</v>
      </c>
      <c r="F48" s="38">
        <v>250</v>
      </c>
      <c r="G48" s="38">
        <v>25</v>
      </c>
      <c r="H48" s="39">
        <v>0.1</v>
      </c>
      <c r="I48" s="38">
        <v>73</v>
      </c>
      <c r="J48" s="38">
        <v>10</v>
      </c>
      <c r="K48" s="39">
        <v>0.136986301369863</v>
      </c>
      <c r="L48" s="38">
        <v>94</v>
      </c>
      <c r="M48" s="38">
        <v>64</v>
      </c>
      <c r="N48" s="39">
        <v>0.6808510638297872</v>
      </c>
      <c r="O48" s="38">
        <v>0</v>
      </c>
      <c r="P48" s="111" t="s">
        <v>331</v>
      </c>
      <c r="Q48" s="109">
        <v>364</v>
      </c>
    </row>
    <row r="49" spans="2:17" ht="12.75">
      <c r="B49" s="37" t="s">
        <v>90</v>
      </c>
      <c r="C49" s="38">
        <v>37128</v>
      </c>
      <c r="D49" s="38">
        <v>27170</v>
      </c>
      <c r="E49" s="39">
        <v>0.7317927170868347</v>
      </c>
      <c r="F49" s="38">
        <v>13381</v>
      </c>
      <c r="G49" s="38">
        <v>8748</v>
      </c>
      <c r="H49" s="39">
        <v>0.6537627979971602</v>
      </c>
      <c r="I49" s="38">
        <v>1042</v>
      </c>
      <c r="J49" s="38">
        <v>738</v>
      </c>
      <c r="K49" s="39">
        <v>0.708253358925144</v>
      </c>
      <c r="L49" s="38">
        <v>5581</v>
      </c>
      <c r="M49" s="38">
        <v>4377</v>
      </c>
      <c r="N49" s="39">
        <v>0.7842680523203727</v>
      </c>
      <c r="O49" s="38">
        <v>4</v>
      </c>
      <c r="P49" s="111">
        <v>6</v>
      </c>
      <c r="Q49" s="109">
        <v>13893</v>
      </c>
    </row>
    <row r="50" spans="2:17" ht="12.75">
      <c r="B50" s="37" t="s">
        <v>91</v>
      </c>
      <c r="C50" s="38">
        <v>3445</v>
      </c>
      <c r="D50" s="38">
        <v>598</v>
      </c>
      <c r="E50" s="39">
        <v>0.17358490566037735</v>
      </c>
      <c r="F50" s="38">
        <v>750</v>
      </c>
      <c r="G50" s="38">
        <v>33</v>
      </c>
      <c r="H50" s="39">
        <v>0.044</v>
      </c>
      <c r="I50" s="38">
        <v>131</v>
      </c>
      <c r="J50" s="38">
        <v>23</v>
      </c>
      <c r="K50" s="39">
        <v>0.17557251908396945</v>
      </c>
      <c r="L50" s="38">
        <v>760</v>
      </c>
      <c r="M50" s="38">
        <v>295</v>
      </c>
      <c r="N50" s="39">
        <v>0.3881578947368421</v>
      </c>
      <c r="O50" s="38">
        <v>0</v>
      </c>
      <c r="P50" s="111">
        <v>1</v>
      </c>
      <c r="Q50" s="109">
        <v>1614</v>
      </c>
    </row>
    <row r="51" spans="2:17" ht="12.75">
      <c r="B51" s="37" t="s">
        <v>92</v>
      </c>
      <c r="C51" s="38">
        <v>8028</v>
      </c>
      <c r="D51" s="38">
        <v>4928</v>
      </c>
      <c r="E51" s="39">
        <v>0.6138515196811161</v>
      </c>
      <c r="F51" s="38">
        <v>3316</v>
      </c>
      <c r="G51" s="38">
        <v>1898</v>
      </c>
      <c r="H51" s="39">
        <v>0.5723763570566948</v>
      </c>
      <c r="I51" s="38">
        <v>1259</v>
      </c>
      <c r="J51" s="38">
        <v>1032</v>
      </c>
      <c r="K51" s="39">
        <v>0.8196981731532963</v>
      </c>
      <c r="L51" s="38">
        <v>1583</v>
      </c>
      <c r="M51" s="38">
        <v>1060</v>
      </c>
      <c r="N51" s="39">
        <v>0.6696146557169931</v>
      </c>
      <c r="O51" s="38">
        <v>1</v>
      </c>
      <c r="P51" s="111">
        <v>24</v>
      </c>
      <c r="Q51" s="109">
        <v>4749</v>
      </c>
    </row>
    <row r="52" spans="2:17" ht="12.75">
      <c r="B52" s="37" t="s">
        <v>115</v>
      </c>
      <c r="C52" s="38">
        <v>11166</v>
      </c>
      <c r="D52" s="38">
        <v>4072</v>
      </c>
      <c r="E52" s="39">
        <v>0.3646784882679563</v>
      </c>
      <c r="F52" s="38">
        <v>2833</v>
      </c>
      <c r="G52" s="38">
        <v>418</v>
      </c>
      <c r="H52" s="39">
        <v>0.1475467702082598</v>
      </c>
      <c r="I52" s="38">
        <v>173</v>
      </c>
      <c r="J52" s="38">
        <v>109</v>
      </c>
      <c r="K52" s="39">
        <v>0.630057803468208</v>
      </c>
      <c r="L52" s="38">
        <v>682</v>
      </c>
      <c r="M52" s="38">
        <v>255</v>
      </c>
      <c r="N52" s="39">
        <v>0.37390029325513197</v>
      </c>
      <c r="O52" s="38">
        <v>11684</v>
      </c>
      <c r="P52" s="111" t="s">
        <v>1</v>
      </c>
      <c r="Q52" s="108">
        <v>2940</v>
      </c>
    </row>
    <row r="53" spans="2:17" ht="12.75">
      <c r="B53" s="37" t="s">
        <v>116</v>
      </c>
      <c r="C53" s="38">
        <v>13487</v>
      </c>
      <c r="D53" s="38">
        <v>6389</v>
      </c>
      <c r="E53" s="39">
        <v>0.47371542967301844</v>
      </c>
      <c r="F53" s="38">
        <v>2976</v>
      </c>
      <c r="G53" s="38">
        <v>542</v>
      </c>
      <c r="H53" s="39">
        <v>0.1821236559139785</v>
      </c>
      <c r="I53" s="38">
        <v>695</v>
      </c>
      <c r="J53" s="38">
        <v>307</v>
      </c>
      <c r="K53" s="39">
        <v>0.441726618705036</v>
      </c>
      <c r="L53" s="38">
        <v>739</v>
      </c>
      <c r="M53" s="38">
        <v>597</v>
      </c>
      <c r="N53" s="39">
        <v>0.8078484438430311</v>
      </c>
      <c r="O53" s="38">
        <v>7</v>
      </c>
      <c r="P53" s="111">
        <v>6</v>
      </c>
      <c r="Q53" s="109">
        <v>3467</v>
      </c>
    </row>
    <row r="54" spans="2:17" ht="12.75">
      <c r="B54" s="37" t="s">
        <v>117</v>
      </c>
      <c r="C54" s="38">
        <v>12872</v>
      </c>
      <c r="D54" s="38">
        <v>8529</v>
      </c>
      <c r="E54" s="39">
        <v>0.6626009944064637</v>
      </c>
      <c r="F54" s="38">
        <v>3816</v>
      </c>
      <c r="G54" s="38">
        <v>2148</v>
      </c>
      <c r="H54" s="39">
        <v>0.5628930817610063</v>
      </c>
      <c r="I54" s="38">
        <v>395</v>
      </c>
      <c r="J54" s="38">
        <v>178</v>
      </c>
      <c r="K54" s="39">
        <v>0.4506329113924051</v>
      </c>
      <c r="L54" s="38">
        <v>1854</v>
      </c>
      <c r="M54" s="38">
        <v>1287</v>
      </c>
      <c r="N54" s="39">
        <v>0.6941747572815534</v>
      </c>
      <c r="O54" s="38">
        <v>5</v>
      </c>
      <c r="P54" s="111">
        <v>53</v>
      </c>
      <c r="Q54" s="109">
        <v>5354</v>
      </c>
    </row>
    <row r="55" spans="2:17" ht="12.75">
      <c r="B55" s="37" t="s">
        <v>118</v>
      </c>
      <c r="C55" s="38">
        <v>1180</v>
      </c>
      <c r="D55" s="38">
        <v>291</v>
      </c>
      <c r="E55" s="39">
        <v>0.24661016949152542</v>
      </c>
      <c r="F55" s="38">
        <v>301</v>
      </c>
      <c r="G55" s="38">
        <v>17</v>
      </c>
      <c r="H55" s="39">
        <v>0.05647840531561462</v>
      </c>
      <c r="I55" s="38">
        <v>111</v>
      </c>
      <c r="J55" s="38">
        <v>37</v>
      </c>
      <c r="K55" s="39">
        <v>0.3333333333333333</v>
      </c>
      <c r="L55" s="38">
        <v>166</v>
      </c>
      <c r="M55" s="38">
        <v>45</v>
      </c>
      <c r="N55" s="39">
        <v>0.2710843373493976</v>
      </c>
      <c r="O55" s="38">
        <v>0</v>
      </c>
      <c r="P55" s="111">
        <v>2</v>
      </c>
      <c r="Q55" s="109">
        <v>237</v>
      </c>
    </row>
    <row r="56" spans="2:17" ht="12.75">
      <c r="B56" s="37" t="s">
        <v>119</v>
      </c>
      <c r="C56" s="38">
        <v>17653</v>
      </c>
      <c r="D56" s="38">
        <v>11703</v>
      </c>
      <c r="E56" s="39">
        <v>0.6629468079080043</v>
      </c>
      <c r="F56" s="38">
        <v>3923</v>
      </c>
      <c r="G56" s="38">
        <v>1730</v>
      </c>
      <c r="H56" s="39">
        <v>0.4409890390007647</v>
      </c>
      <c r="I56" s="38">
        <v>567</v>
      </c>
      <c r="J56" s="38">
        <v>392</v>
      </c>
      <c r="K56" s="39">
        <v>0.691358024691358</v>
      </c>
      <c r="L56" s="38">
        <v>1600</v>
      </c>
      <c r="M56" s="38">
        <v>1029</v>
      </c>
      <c r="N56" s="39">
        <v>0.643125</v>
      </c>
      <c r="O56" s="38">
        <v>6</v>
      </c>
      <c r="P56" s="111">
        <v>42</v>
      </c>
      <c r="Q56" s="109">
        <v>6391</v>
      </c>
    </row>
    <row r="57" spans="2:17" ht="12.75">
      <c r="B57" s="37" t="s">
        <v>120</v>
      </c>
      <c r="C57" s="38">
        <v>11268</v>
      </c>
      <c r="D57" s="38">
        <v>3032</v>
      </c>
      <c r="E57" s="39">
        <v>0.2690805821796237</v>
      </c>
      <c r="F57" s="38">
        <v>1767</v>
      </c>
      <c r="G57" s="38">
        <v>140</v>
      </c>
      <c r="H57" s="39">
        <v>0.07923033389926429</v>
      </c>
      <c r="I57" s="38">
        <v>278</v>
      </c>
      <c r="J57" s="38">
        <v>207</v>
      </c>
      <c r="K57" s="39">
        <v>0.7446043165467626</v>
      </c>
      <c r="L57" s="38">
        <v>472</v>
      </c>
      <c r="M57" s="38">
        <v>226</v>
      </c>
      <c r="N57" s="39">
        <v>0.4788135593220339</v>
      </c>
      <c r="O57" s="38">
        <v>15483</v>
      </c>
      <c r="P57" s="111" t="s">
        <v>1</v>
      </c>
      <c r="Q57" s="108">
        <v>1446</v>
      </c>
    </row>
    <row r="58" spans="2:17" ht="12.75">
      <c r="B58" s="37" t="s">
        <v>121</v>
      </c>
      <c r="C58" s="38">
        <v>51013</v>
      </c>
      <c r="D58" s="38">
        <v>39632</v>
      </c>
      <c r="E58" s="39">
        <v>0.776900005880854</v>
      </c>
      <c r="F58" s="38">
        <v>7396</v>
      </c>
      <c r="G58" s="38">
        <v>3057</v>
      </c>
      <c r="H58" s="39">
        <v>0.41333153055705785</v>
      </c>
      <c r="I58" s="38">
        <v>655</v>
      </c>
      <c r="J58" s="38">
        <v>292</v>
      </c>
      <c r="K58" s="39">
        <v>0.44580152671755724</v>
      </c>
      <c r="L58" s="38">
        <v>4159</v>
      </c>
      <c r="M58" s="38">
        <v>2969</v>
      </c>
      <c r="N58" s="39">
        <v>0.713873527290214</v>
      </c>
      <c r="O58" s="38">
        <v>101</v>
      </c>
      <c r="P58" s="111">
        <v>252</v>
      </c>
      <c r="Q58" s="109">
        <v>12355</v>
      </c>
    </row>
    <row r="59" spans="2:17" ht="12.75">
      <c r="B59" s="41" t="s">
        <v>122</v>
      </c>
      <c r="C59" s="40">
        <v>4839</v>
      </c>
      <c r="D59" s="40">
        <v>2741</v>
      </c>
      <c r="E59" s="33">
        <v>0.566439346972515</v>
      </c>
      <c r="F59" s="40">
        <v>1339</v>
      </c>
      <c r="G59" s="40">
        <v>348</v>
      </c>
      <c r="H59" s="33">
        <v>0.2598954443614638</v>
      </c>
      <c r="I59" s="40">
        <v>83</v>
      </c>
      <c r="J59" s="40">
        <v>45</v>
      </c>
      <c r="K59" s="33">
        <v>0.5421686746987951</v>
      </c>
      <c r="L59" s="40">
        <v>501</v>
      </c>
      <c r="M59" s="40">
        <v>386</v>
      </c>
      <c r="N59" s="33">
        <v>0.7704590818363274</v>
      </c>
      <c r="O59" s="40">
        <v>0</v>
      </c>
      <c r="P59" s="112" t="s">
        <v>331</v>
      </c>
      <c r="Q59" s="110">
        <v>845</v>
      </c>
    </row>
    <row r="60" spans="2:17" ht="12.75">
      <c r="B60" s="34" t="s">
        <v>99</v>
      </c>
      <c r="C60" s="35">
        <f>SUM(C61:C76)</f>
        <v>207395</v>
      </c>
      <c r="D60" s="35">
        <f>SUM(D61:D76)</f>
        <v>148060</v>
      </c>
      <c r="E60" s="36">
        <f>D60/C60</f>
        <v>0.713903421008221</v>
      </c>
      <c r="F60" s="35">
        <f>SUM(F61:F76)</f>
        <v>50469</v>
      </c>
      <c r="G60" s="35">
        <f>SUM(G61:G76)</f>
        <v>25250</v>
      </c>
      <c r="H60" s="36">
        <f>G60/F60</f>
        <v>0.5003071192217005</v>
      </c>
      <c r="I60" s="35">
        <f>SUM(I61:I76)</f>
        <v>10418</v>
      </c>
      <c r="J60" s="35">
        <f>SUM(J61:J76)</f>
        <v>7407</v>
      </c>
      <c r="K60" s="36">
        <f>J60/I60</f>
        <v>0.7109809944327126</v>
      </c>
      <c r="L60" s="35">
        <f>SUM(L61:L76)</f>
        <v>21573</v>
      </c>
      <c r="M60" s="35">
        <f>SUM(M61:M76)</f>
        <v>15407</v>
      </c>
      <c r="N60" s="36">
        <f>M60/L60</f>
        <v>0.714179761739211</v>
      </c>
      <c r="O60" s="35">
        <f>SUM(O61:O76)</f>
        <v>745</v>
      </c>
      <c r="P60" s="113">
        <f>SUM(P61:P76)</f>
        <v>926</v>
      </c>
      <c r="Q60" s="108">
        <f>SUM(Q61:Q76)</f>
        <v>48493</v>
      </c>
    </row>
    <row r="61" spans="2:17" ht="12.75">
      <c r="B61" s="37" t="s">
        <v>123</v>
      </c>
      <c r="C61" s="38">
        <v>5039</v>
      </c>
      <c r="D61" s="38">
        <v>2686</v>
      </c>
      <c r="E61" s="39">
        <v>0.5330422702917246</v>
      </c>
      <c r="F61" s="38">
        <v>1504</v>
      </c>
      <c r="G61" s="38">
        <v>489</v>
      </c>
      <c r="H61" s="39">
        <v>0.32513297872340424</v>
      </c>
      <c r="I61" s="38">
        <v>124</v>
      </c>
      <c r="J61" s="38">
        <v>54</v>
      </c>
      <c r="K61" s="39">
        <v>0.43548387096774194</v>
      </c>
      <c r="L61" s="38">
        <v>498</v>
      </c>
      <c r="M61" s="38">
        <v>320</v>
      </c>
      <c r="N61" s="39">
        <v>0.642570281124498</v>
      </c>
      <c r="O61" s="38">
        <v>0</v>
      </c>
      <c r="P61" s="111">
        <v>1</v>
      </c>
      <c r="Q61" s="109">
        <v>1894</v>
      </c>
    </row>
    <row r="62" spans="2:17" ht="12.75">
      <c r="B62" s="37" t="s">
        <v>124</v>
      </c>
      <c r="C62" s="38">
        <v>1934</v>
      </c>
      <c r="D62" s="38">
        <v>940</v>
      </c>
      <c r="E62" s="39">
        <v>0.4860392967942089</v>
      </c>
      <c r="F62" s="38">
        <v>1697</v>
      </c>
      <c r="G62" s="38">
        <v>954</v>
      </c>
      <c r="H62" s="39">
        <v>0.5621685327047732</v>
      </c>
      <c r="I62" s="38">
        <v>611</v>
      </c>
      <c r="J62" s="38">
        <v>494</v>
      </c>
      <c r="K62" s="39">
        <v>0.8085106382978723</v>
      </c>
      <c r="L62" s="38">
        <v>312</v>
      </c>
      <c r="M62" s="38">
        <v>245</v>
      </c>
      <c r="N62" s="39">
        <v>0.7852564102564102</v>
      </c>
      <c r="O62" s="38">
        <v>0</v>
      </c>
      <c r="P62" s="111" t="s">
        <v>331</v>
      </c>
      <c r="Q62" s="109">
        <v>165</v>
      </c>
    </row>
    <row r="63" spans="2:17" ht="12.75">
      <c r="B63" s="37" t="s">
        <v>125</v>
      </c>
      <c r="C63" s="38">
        <v>2404</v>
      </c>
      <c r="D63" s="38">
        <v>1053</v>
      </c>
      <c r="E63" s="39">
        <v>0.4380199667221298</v>
      </c>
      <c r="F63" s="38">
        <v>753</v>
      </c>
      <c r="G63" s="38">
        <v>172</v>
      </c>
      <c r="H63" s="39">
        <v>0.22841965471447542</v>
      </c>
      <c r="I63" s="38">
        <v>139</v>
      </c>
      <c r="J63" s="38">
        <v>73</v>
      </c>
      <c r="K63" s="39">
        <v>0.5251798561151079</v>
      </c>
      <c r="L63" s="38">
        <v>333</v>
      </c>
      <c r="M63" s="38">
        <v>194</v>
      </c>
      <c r="N63" s="39">
        <v>0.5825825825825826</v>
      </c>
      <c r="O63" s="38">
        <v>0</v>
      </c>
      <c r="P63" s="111" t="s">
        <v>331</v>
      </c>
      <c r="Q63" s="109">
        <v>927</v>
      </c>
    </row>
    <row r="64" spans="2:17" ht="12.75">
      <c r="B64" s="37" t="s">
        <v>126</v>
      </c>
      <c r="C64" s="38">
        <v>11688</v>
      </c>
      <c r="D64" s="38">
        <v>6560</v>
      </c>
      <c r="E64" s="39">
        <v>0.5612594113620808</v>
      </c>
      <c r="F64" s="38">
        <v>3586</v>
      </c>
      <c r="G64" s="38">
        <v>1250</v>
      </c>
      <c r="H64" s="39">
        <v>0.3485778025655326</v>
      </c>
      <c r="I64" s="38">
        <v>869</v>
      </c>
      <c r="J64" s="38">
        <v>186</v>
      </c>
      <c r="K64" s="39">
        <v>0.2140391254315305</v>
      </c>
      <c r="L64" s="38">
        <v>1113</v>
      </c>
      <c r="M64" s="38">
        <v>610</v>
      </c>
      <c r="N64" s="39">
        <v>0.5480682839173405</v>
      </c>
      <c r="O64" s="38">
        <v>3</v>
      </c>
      <c r="P64" s="111">
        <v>2</v>
      </c>
      <c r="Q64" s="109">
        <v>4148</v>
      </c>
    </row>
    <row r="65" spans="2:17" ht="12.75">
      <c r="B65" s="37" t="s">
        <v>177</v>
      </c>
      <c r="C65" s="38">
        <v>964</v>
      </c>
      <c r="D65" s="38">
        <v>374</v>
      </c>
      <c r="E65" s="39">
        <v>0.3879668049792531</v>
      </c>
      <c r="F65" s="38">
        <v>570</v>
      </c>
      <c r="G65" s="38">
        <v>312</v>
      </c>
      <c r="H65" s="39">
        <v>0.5473684210526316</v>
      </c>
      <c r="I65" s="38">
        <v>17</v>
      </c>
      <c r="J65" s="38">
        <v>7</v>
      </c>
      <c r="K65" s="39">
        <v>0.4117647058823529</v>
      </c>
      <c r="L65" s="38">
        <v>229</v>
      </c>
      <c r="M65" s="38">
        <v>100</v>
      </c>
      <c r="N65" s="39">
        <v>0.4366812227074236</v>
      </c>
      <c r="O65" s="38">
        <v>2</v>
      </c>
      <c r="P65" s="111">
        <v>4</v>
      </c>
      <c r="Q65" s="109">
        <v>357</v>
      </c>
    </row>
    <row r="66" spans="2:17" ht="12.75">
      <c r="B66" s="37" t="s">
        <v>127</v>
      </c>
      <c r="C66" s="38">
        <v>1493</v>
      </c>
      <c r="D66" s="38">
        <v>342</v>
      </c>
      <c r="E66" s="39">
        <v>0.2290689886135298</v>
      </c>
      <c r="F66" s="38">
        <v>688</v>
      </c>
      <c r="G66" s="38">
        <v>160</v>
      </c>
      <c r="H66" s="39">
        <v>0.23255813953488372</v>
      </c>
      <c r="I66" s="38">
        <v>109</v>
      </c>
      <c r="J66" s="38">
        <v>35</v>
      </c>
      <c r="K66" s="39">
        <v>0.3211009174311927</v>
      </c>
      <c r="L66" s="38">
        <v>302</v>
      </c>
      <c r="M66" s="38">
        <v>134</v>
      </c>
      <c r="N66" s="39">
        <v>0.44370860927152317</v>
      </c>
      <c r="O66" s="38">
        <v>0</v>
      </c>
      <c r="P66" s="111" t="s">
        <v>331</v>
      </c>
      <c r="Q66" s="109">
        <v>394</v>
      </c>
    </row>
    <row r="67" spans="2:17" ht="12.75">
      <c r="B67" s="37" t="s">
        <v>128</v>
      </c>
      <c r="C67" s="38">
        <v>6096</v>
      </c>
      <c r="D67" s="38">
        <v>4549</v>
      </c>
      <c r="E67" s="39">
        <v>0.7462270341207349</v>
      </c>
      <c r="F67" s="38">
        <v>665</v>
      </c>
      <c r="G67" s="38">
        <v>132</v>
      </c>
      <c r="H67" s="39">
        <v>0.19849624060150375</v>
      </c>
      <c r="I67" s="38">
        <v>61</v>
      </c>
      <c r="J67" s="38">
        <v>26</v>
      </c>
      <c r="K67" s="39">
        <v>0.4262295081967213</v>
      </c>
      <c r="L67" s="38">
        <v>837</v>
      </c>
      <c r="M67" s="38">
        <v>727</v>
      </c>
      <c r="N67" s="39">
        <v>0.8685782556750299</v>
      </c>
      <c r="O67" s="38">
        <v>1</v>
      </c>
      <c r="P67" s="111">
        <v>1</v>
      </c>
      <c r="Q67" s="109">
        <v>778</v>
      </c>
    </row>
    <row r="68" spans="2:17" ht="12.75">
      <c r="B68" s="37" t="s">
        <v>129</v>
      </c>
      <c r="C68" s="38">
        <v>25159</v>
      </c>
      <c r="D68" s="38">
        <v>20080</v>
      </c>
      <c r="E68" s="39">
        <v>0.7981239317937915</v>
      </c>
      <c r="F68" s="38">
        <v>4632</v>
      </c>
      <c r="G68" s="38">
        <v>2377</v>
      </c>
      <c r="H68" s="39">
        <v>0.5131692573402418</v>
      </c>
      <c r="I68" s="38">
        <v>1600</v>
      </c>
      <c r="J68" s="38">
        <v>1359</v>
      </c>
      <c r="K68" s="39">
        <v>0.849375</v>
      </c>
      <c r="L68" s="38">
        <v>2318</v>
      </c>
      <c r="M68" s="38">
        <v>1768</v>
      </c>
      <c r="N68" s="39">
        <v>0.7627264883520276</v>
      </c>
      <c r="O68" s="38">
        <v>0</v>
      </c>
      <c r="P68" s="111">
        <v>4</v>
      </c>
      <c r="Q68" s="109">
        <v>6630</v>
      </c>
    </row>
    <row r="69" spans="2:17" ht="12.75">
      <c r="B69" s="43" t="s">
        <v>130</v>
      </c>
      <c r="C69" s="38">
        <v>3591</v>
      </c>
      <c r="D69" s="38">
        <v>2254</v>
      </c>
      <c r="E69" s="39">
        <v>0.6276803118908382</v>
      </c>
      <c r="F69" s="38">
        <v>1157</v>
      </c>
      <c r="G69" s="38">
        <v>441</v>
      </c>
      <c r="H69" s="39">
        <v>0.3811581676750216</v>
      </c>
      <c r="I69" s="38">
        <v>139</v>
      </c>
      <c r="J69" s="38">
        <v>121</v>
      </c>
      <c r="K69" s="39">
        <v>0.8705035971223022</v>
      </c>
      <c r="L69" s="38">
        <v>1191</v>
      </c>
      <c r="M69" s="38">
        <v>560</v>
      </c>
      <c r="N69" s="39">
        <v>0.47019311502938704</v>
      </c>
      <c r="O69" s="38">
        <v>340</v>
      </c>
      <c r="P69" s="111">
        <v>67</v>
      </c>
      <c r="Q69" s="109">
        <v>2285</v>
      </c>
    </row>
    <row r="70" spans="2:17" ht="12.75">
      <c r="B70" s="37" t="s">
        <v>131</v>
      </c>
      <c r="C70" s="38">
        <v>33876</v>
      </c>
      <c r="D70" s="38">
        <v>27800</v>
      </c>
      <c r="E70" s="39">
        <v>0.8206399811075688</v>
      </c>
      <c r="F70" s="38">
        <v>8005</v>
      </c>
      <c r="G70" s="38">
        <v>5110</v>
      </c>
      <c r="H70" s="39">
        <v>0.6383510306058713</v>
      </c>
      <c r="I70" s="38">
        <v>870</v>
      </c>
      <c r="J70" s="38">
        <v>687</v>
      </c>
      <c r="K70" s="39">
        <v>0.7896551724137931</v>
      </c>
      <c r="L70" s="38">
        <v>4424</v>
      </c>
      <c r="M70" s="38">
        <v>3769</v>
      </c>
      <c r="N70" s="39">
        <v>0.8519439421338155</v>
      </c>
      <c r="O70" s="38">
        <v>9</v>
      </c>
      <c r="P70" s="111">
        <v>6</v>
      </c>
      <c r="Q70" s="109">
        <v>7575</v>
      </c>
    </row>
    <row r="71" spans="2:17" ht="12.75">
      <c r="B71" s="37" t="s">
        <v>132</v>
      </c>
      <c r="C71" s="38">
        <v>21158</v>
      </c>
      <c r="D71" s="38">
        <v>15796</v>
      </c>
      <c r="E71" s="39">
        <v>0.7465734001323376</v>
      </c>
      <c r="F71" s="38">
        <v>3245</v>
      </c>
      <c r="G71" s="38">
        <v>901</v>
      </c>
      <c r="H71" s="39">
        <v>0.27765793528505395</v>
      </c>
      <c r="I71" s="38">
        <v>917</v>
      </c>
      <c r="J71" s="38">
        <v>586</v>
      </c>
      <c r="K71" s="39">
        <v>0.6390403489640131</v>
      </c>
      <c r="L71" s="38">
        <v>1624</v>
      </c>
      <c r="M71" s="38">
        <v>1116</v>
      </c>
      <c r="N71" s="39">
        <v>0.687192118226601</v>
      </c>
      <c r="O71" s="38">
        <v>1</v>
      </c>
      <c r="P71" s="111">
        <v>1</v>
      </c>
      <c r="Q71" s="109">
        <v>5204</v>
      </c>
    </row>
    <row r="72" spans="2:17" ht="12.75">
      <c r="B72" s="37" t="s">
        <v>133</v>
      </c>
      <c r="C72" s="38">
        <v>12357</v>
      </c>
      <c r="D72" s="38">
        <v>8054</v>
      </c>
      <c r="E72" s="39">
        <v>0.6517763211135389</v>
      </c>
      <c r="F72" s="38">
        <v>4280</v>
      </c>
      <c r="G72" s="38">
        <v>2159</v>
      </c>
      <c r="H72" s="39">
        <v>0.5044392523364486</v>
      </c>
      <c r="I72" s="38">
        <v>1134</v>
      </c>
      <c r="J72" s="38">
        <v>781</v>
      </c>
      <c r="K72" s="39">
        <v>0.6887125220458554</v>
      </c>
      <c r="L72" s="38">
        <v>888</v>
      </c>
      <c r="M72" s="38">
        <v>587</v>
      </c>
      <c r="N72" s="39">
        <v>0.661036036036036</v>
      </c>
      <c r="O72" s="38">
        <v>2</v>
      </c>
      <c r="P72" s="111">
        <v>13</v>
      </c>
      <c r="Q72" s="109">
        <v>5234</v>
      </c>
    </row>
    <row r="73" spans="2:17" ht="12.75">
      <c r="B73" s="37" t="s">
        <v>134</v>
      </c>
      <c r="C73" s="38">
        <v>8328</v>
      </c>
      <c r="D73" s="38">
        <v>6122</v>
      </c>
      <c r="E73" s="39">
        <v>0.7351104707012488</v>
      </c>
      <c r="F73" s="38">
        <v>1927</v>
      </c>
      <c r="G73" s="38">
        <v>947</v>
      </c>
      <c r="H73" s="39">
        <v>0.491437467566165</v>
      </c>
      <c r="I73" s="38">
        <v>234</v>
      </c>
      <c r="J73" s="38">
        <v>166</v>
      </c>
      <c r="K73" s="39">
        <v>0.7094017094017094</v>
      </c>
      <c r="L73" s="38">
        <v>800</v>
      </c>
      <c r="M73" s="38">
        <v>601</v>
      </c>
      <c r="N73" s="39">
        <v>0.75125</v>
      </c>
      <c r="O73" s="38">
        <v>1</v>
      </c>
      <c r="P73" s="111" t="s">
        <v>331</v>
      </c>
      <c r="Q73" s="109">
        <v>1125</v>
      </c>
    </row>
    <row r="74" spans="2:17" ht="13.5" customHeight="1">
      <c r="B74" s="37" t="s">
        <v>135</v>
      </c>
      <c r="C74" s="38">
        <v>16032</v>
      </c>
      <c r="D74" s="38">
        <v>9628</v>
      </c>
      <c r="E74" s="39">
        <v>0.6005489021956087</v>
      </c>
      <c r="F74" s="38">
        <v>4789</v>
      </c>
      <c r="G74" s="38">
        <v>3122</v>
      </c>
      <c r="H74" s="39">
        <v>0.6519106285237002</v>
      </c>
      <c r="I74" s="38">
        <v>1356</v>
      </c>
      <c r="J74" s="38">
        <v>1264</v>
      </c>
      <c r="K74" s="39">
        <v>0.9321533923303835</v>
      </c>
      <c r="L74" s="38">
        <v>1793</v>
      </c>
      <c r="M74" s="38">
        <v>1413</v>
      </c>
      <c r="N74" s="39">
        <v>0.7880646960401562</v>
      </c>
      <c r="O74" s="38">
        <v>1</v>
      </c>
      <c r="P74" s="111">
        <v>2</v>
      </c>
      <c r="Q74" s="109">
        <v>1818</v>
      </c>
    </row>
    <row r="75" spans="2:17" ht="12.75">
      <c r="B75" s="37" t="s">
        <v>136</v>
      </c>
      <c r="C75" s="38">
        <v>30044</v>
      </c>
      <c r="D75" s="38">
        <v>19551</v>
      </c>
      <c r="E75" s="39">
        <v>0.6507455731593662</v>
      </c>
      <c r="F75" s="38">
        <v>4063</v>
      </c>
      <c r="G75" s="38">
        <v>949</v>
      </c>
      <c r="H75" s="39">
        <v>0.23357125276889</v>
      </c>
      <c r="I75" s="38">
        <v>1267</v>
      </c>
      <c r="J75" s="38">
        <v>809</v>
      </c>
      <c r="K75" s="39">
        <v>0.6385161799526441</v>
      </c>
      <c r="L75" s="38">
        <v>1884</v>
      </c>
      <c r="M75" s="38">
        <v>1074</v>
      </c>
      <c r="N75" s="39">
        <v>0.5700636942675159</v>
      </c>
      <c r="O75" s="38">
        <v>0</v>
      </c>
      <c r="P75" s="111" t="s">
        <v>331</v>
      </c>
      <c r="Q75" s="109">
        <v>3778</v>
      </c>
    </row>
    <row r="76" spans="2:17" ht="12.75">
      <c r="B76" s="41" t="s">
        <v>137</v>
      </c>
      <c r="C76" s="40">
        <v>27232</v>
      </c>
      <c r="D76" s="40">
        <v>22271</v>
      </c>
      <c r="E76" s="33">
        <v>0.8178246180963572</v>
      </c>
      <c r="F76" s="40">
        <v>8908</v>
      </c>
      <c r="G76" s="40">
        <v>5775</v>
      </c>
      <c r="H76" s="33">
        <v>0.6482936686124832</v>
      </c>
      <c r="I76" s="40">
        <v>971</v>
      </c>
      <c r="J76" s="40">
        <v>759</v>
      </c>
      <c r="K76" s="33">
        <v>0.7816683831101957</v>
      </c>
      <c r="L76" s="40">
        <v>3027</v>
      </c>
      <c r="M76" s="40">
        <v>2189</v>
      </c>
      <c r="N76" s="33">
        <v>0.7231582424843079</v>
      </c>
      <c r="O76" s="40">
        <v>385</v>
      </c>
      <c r="P76" s="112">
        <v>825</v>
      </c>
      <c r="Q76" s="110">
        <v>6181</v>
      </c>
    </row>
    <row r="77" spans="2:17" ht="12.75">
      <c r="B77" s="41" t="s">
        <v>26</v>
      </c>
      <c r="C77" s="40">
        <v>4</v>
      </c>
      <c r="D77" s="40">
        <v>2</v>
      </c>
      <c r="E77" s="33">
        <v>0.5</v>
      </c>
      <c r="F77" s="40">
        <v>39</v>
      </c>
      <c r="G77" s="40">
        <v>4</v>
      </c>
      <c r="H77" s="33">
        <v>0.10256410256410256</v>
      </c>
      <c r="I77" s="40">
        <v>16</v>
      </c>
      <c r="J77" s="40">
        <v>2</v>
      </c>
      <c r="K77" s="33">
        <v>0.125</v>
      </c>
      <c r="L77" s="40">
        <v>142</v>
      </c>
      <c r="M77" s="40">
        <v>99</v>
      </c>
      <c r="N77" s="33">
        <v>0.6971830985915493</v>
      </c>
      <c r="O77" s="40">
        <v>1</v>
      </c>
      <c r="P77" s="112">
        <v>3</v>
      </c>
      <c r="Q77" s="110">
        <v>18336</v>
      </c>
    </row>
    <row r="78" spans="2:17" ht="17.25" customHeight="1">
      <c r="B78" s="211" t="s">
        <v>180</v>
      </c>
      <c r="C78" s="211"/>
      <c r="D78" s="211"/>
      <c r="E78" s="211"/>
      <c r="F78" s="211"/>
      <c r="G78" s="211"/>
      <c r="H78" s="211"/>
      <c r="I78" s="211"/>
      <c r="J78" s="211"/>
      <c r="K78" s="211"/>
      <c r="L78" s="211"/>
      <c r="M78" s="211"/>
      <c r="N78" s="211"/>
      <c r="O78" s="211"/>
      <c r="P78" s="211"/>
      <c r="Q78" s="211"/>
    </row>
    <row r="79" spans="2:17" ht="27" customHeight="1">
      <c r="B79" s="44"/>
      <c r="C79" s="219" t="s">
        <v>100</v>
      </c>
      <c r="D79" s="219"/>
      <c r="E79" s="219"/>
      <c r="F79" s="219"/>
      <c r="G79" s="219"/>
      <c r="H79" s="219"/>
      <c r="I79" s="219"/>
      <c r="J79" s="219"/>
      <c r="K79" s="219"/>
      <c r="L79" s="219"/>
      <c r="M79" s="219"/>
      <c r="N79" s="219"/>
      <c r="O79" s="219"/>
      <c r="P79" s="219"/>
      <c r="Q79" s="219"/>
    </row>
    <row r="80" spans="2:17" ht="12.75">
      <c r="B80" s="89"/>
      <c r="C80" s="214" t="s">
        <v>23</v>
      </c>
      <c r="D80" s="215"/>
      <c r="E80" s="216"/>
      <c r="F80" s="214" t="s">
        <v>24</v>
      </c>
      <c r="G80" s="215"/>
      <c r="H80" s="216"/>
      <c r="I80" s="214" t="s">
        <v>25</v>
      </c>
      <c r="J80" s="215"/>
      <c r="K80" s="216"/>
      <c r="L80" s="214" t="s">
        <v>26</v>
      </c>
      <c r="M80" s="215"/>
      <c r="N80" s="216"/>
      <c r="O80" s="27" t="s">
        <v>27</v>
      </c>
      <c r="P80" s="20" t="s">
        <v>28</v>
      </c>
      <c r="Q80" s="27" t="s">
        <v>29</v>
      </c>
    </row>
    <row r="81" spans="2:17" s="31" customFormat="1" ht="53.25" customHeight="1">
      <c r="B81" s="88"/>
      <c r="C81" s="103" t="s">
        <v>30</v>
      </c>
      <c r="D81" s="30" t="s">
        <v>15</v>
      </c>
      <c r="E81" s="29" t="s">
        <v>16</v>
      </c>
      <c r="F81" s="103" t="s">
        <v>31</v>
      </c>
      <c r="G81" s="30" t="s">
        <v>15</v>
      </c>
      <c r="H81" s="29" t="s">
        <v>16</v>
      </c>
      <c r="I81" s="103" t="s">
        <v>32</v>
      </c>
      <c r="J81" s="30" t="s">
        <v>15</v>
      </c>
      <c r="K81" s="29" t="s">
        <v>16</v>
      </c>
      <c r="L81" s="103" t="s">
        <v>31</v>
      </c>
      <c r="M81" s="30" t="s">
        <v>15</v>
      </c>
      <c r="N81" s="29" t="s">
        <v>16</v>
      </c>
      <c r="O81" s="103" t="s">
        <v>30</v>
      </c>
      <c r="P81" s="103" t="s">
        <v>30</v>
      </c>
      <c r="Q81" s="45" t="s">
        <v>32</v>
      </c>
    </row>
    <row r="82" spans="2:17" s="31" customFormat="1" ht="26.25" hidden="1">
      <c r="B82" s="90"/>
      <c r="C82" s="222" t="s">
        <v>87</v>
      </c>
      <c r="D82" s="223"/>
      <c r="E82" s="224"/>
      <c r="F82" s="222" t="s">
        <v>138</v>
      </c>
      <c r="G82" s="223"/>
      <c r="H82" s="224"/>
      <c r="I82" s="229" t="s">
        <v>18</v>
      </c>
      <c r="J82" s="223"/>
      <c r="K82" s="224"/>
      <c r="L82" s="222" t="s">
        <v>17</v>
      </c>
      <c r="M82" s="223"/>
      <c r="N82" s="224"/>
      <c r="O82" s="46" t="s">
        <v>86</v>
      </c>
      <c r="P82" s="46" t="s">
        <v>19</v>
      </c>
      <c r="Q82" s="47" t="s">
        <v>20</v>
      </c>
    </row>
    <row r="83" spans="2:17" ht="12.75">
      <c r="B83" s="32" t="s">
        <v>93</v>
      </c>
      <c r="C83" s="127">
        <v>73867</v>
      </c>
      <c r="D83" s="127">
        <v>35441</v>
      </c>
      <c r="E83" s="123">
        <v>0.4797947662691053</v>
      </c>
      <c r="F83" s="127">
        <v>140486</v>
      </c>
      <c r="G83" s="127">
        <v>42918</v>
      </c>
      <c r="H83" s="123">
        <v>0.30549663311646713</v>
      </c>
      <c r="I83" s="127">
        <v>15344</v>
      </c>
      <c r="J83" s="127">
        <v>15060</v>
      </c>
      <c r="K83" s="123">
        <v>0.9814911366006257</v>
      </c>
      <c r="L83" s="127">
        <v>10310</v>
      </c>
      <c r="M83" s="127">
        <v>4957</v>
      </c>
      <c r="N83" s="123">
        <v>0.4807953443258972</v>
      </c>
      <c r="O83" s="127">
        <v>22957</v>
      </c>
      <c r="P83" s="127">
        <v>8758</v>
      </c>
      <c r="Q83" s="127">
        <v>2633</v>
      </c>
    </row>
    <row r="84" spans="2:17" ht="12.75">
      <c r="B84" s="50" t="s">
        <v>44</v>
      </c>
      <c r="C84" s="48">
        <v>33369</v>
      </c>
      <c r="D84" s="48">
        <v>19036</v>
      </c>
      <c r="E84" s="49">
        <v>0.5704695975306422</v>
      </c>
      <c r="F84" s="48">
        <v>65165</v>
      </c>
      <c r="G84" s="48">
        <v>23196</v>
      </c>
      <c r="H84" s="49">
        <v>0.3559579528888207</v>
      </c>
      <c r="I84" s="48">
        <v>6201</v>
      </c>
      <c r="J84" s="48">
        <v>6198</v>
      </c>
      <c r="K84" s="49">
        <v>0.9995162070633768</v>
      </c>
      <c r="L84" s="48">
        <v>5904</v>
      </c>
      <c r="M84" s="48">
        <v>2526</v>
      </c>
      <c r="N84" s="49">
        <v>0.42784552845528456</v>
      </c>
      <c r="O84" s="48">
        <v>7111</v>
      </c>
      <c r="P84" s="48">
        <v>3974</v>
      </c>
      <c r="Q84" s="48">
        <v>1131</v>
      </c>
    </row>
    <row r="85" spans="1:17" ht="12.75">
      <c r="A85" s="51"/>
      <c r="B85" s="50" t="s">
        <v>115</v>
      </c>
      <c r="C85" s="48">
        <v>18695</v>
      </c>
      <c r="D85" s="48">
        <v>6202</v>
      </c>
      <c r="E85" s="49">
        <v>0.3317464562717304</v>
      </c>
      <c r="F85" s="48">
        <v>30945</v>
      </c>
      <c r="G85" s="48">
        <v>5243</v>
      </c>
      <c r="H85" s="49">
        <v>0.16942963322022944</v>
      </c>
      <c r="I85" s="48">
        <v>3198</v>
      </c>
      <c r="J85" s="48">
        <v>3186</v>
      </c>
      <c r="K85" s="49">
        <v>0.9962476547842402</v>
      </c>
      <c r="L85" s="48">
        <v>517</v>
      </c>
      <c r="M85" s="48">
        <v>263</v>
      </c>
      <c r="N85" s="49">
        <v>0.5087040618955513</v>
      </c>
      <c r="O85" s="48">
        <v>1526</v>
      </c>
      <c r="P85" s="48">
        <v>1688</v>
      </c>
      <c r="Q85" s="48">
        <v>678</v>
      </c>
    </row>
    <row r="86" spans="2:17" ht="12.75">
      <c r="B86" s="53" t="s">
        <v>120</v>
      </c>
      <c r="C86" s="48">
        <v>21388</v>
      </c>
      <c r="D86" s="48">
        <v>10056</v>
      </c>
      <c r="E86" s="49">
        <v>0.4701701888909669</v>
      </c>
      <c r="F86" s="48">
        <v>41894</v>
      </c>
      <c r="G86" s="48">
        <v>14099</v>
      </c>
      <c r="H86" s="49">
        <v>0.3365398386403781</v>
      </c>
      <c r="I86" s="48">
        <v>5787</v>
      </c>
      <c r="J86" s="48">
        <v>5544</v>
      </c>
      <c r="K86" s="49">
        <v>0.9580093312597201</v>
      </c>
      <c r="L86" s="48">
        <v>3586</v>
      </c>
      <c r="M86" s="48">
        <v>1931</v>
      </c>
      <c r="N86" s="49">
        <v>0.5384829894032348</v>
      </c>
      <c r="O86" s="48">
        <v>14242</v>
      </c>
      <c r="P86" s="48">
        <v>3096</v>
      </c>
      <c r="Q86" s="48">
        <v>824</v>
      </c>
    </row>
    <row r="87" spans="2:17" ht="12.75">
      <c r="B87" s="53" t="s">
        <v>146</v>
      </c>
      <c r="C87" s="48">
        <v>415</v>
      </c>
      <c r="D87" s="48">
        <v>147</v>
      </c>
      <c r="E87" s="49">
        <v>0.3542168674698795</v>
      </c>
      <c r="F87" s="48">
        <v>2482</v>
      </c>
      <c r="G87" s="48">
        <v>380</v>
      </c>
      <c r="H87" s="49">
        <v>0.15310233682514102</v>
      </c>
      <c r="I87" s="48">
        <v>158</v>
      </c>
      <c r="J87" s="48">
        <v>132</v>
      </c>
      <c r="K87" s="49">
        <v>0.8354430379746836</v>
      </c>
      <c r="L87" s="48">
        <v>303</v>
      </c>
      <c r="M87" s="48">
        <v>237</v>
      </c>
      <c r="N87" s="49">
        <v>0.7821782178217822</v>
      </c>
      <c r="O87" s="48">
        <v>78</v>
      </c>
      <c r="P87" s="54" t="s">
        <v>155</v>
      </c>
      <c r="Q87" s="54" t="s">
        <v>155</v>
      </c>
    </row>
    <row r="88" spans="2:17" ht="15.75" customHeight="1">
      <c r="B88" s="52"/>
      <c r="C88" s="52"/>
      <c r="D88" s="52"/>
      <c r="E88" s="52"/>
      <c r="F88" s="52"/>
      <c r="G88" s="52"/>
      <c r="H88" s="52"/>
      <c r="I88" s="52"/>
      <c r="J88" s="52"/>
      <c r="K88" s="52"/>
      <c r="L88" s="52"/>
      <c r="M88" s="52"/>
      <c r="N88" s="52"/>
      <c r="O88" s="55"/>
      <c r="P88" s="52"/>
      <c r="Q88" s="52"/>
    </row>
    <row r="89" spans="2:10" ht="24">
      <c r="B89" s="52"/>
      <c r="C89" s="230" t="s">
        <v>166</v>
      </c>
      <c r="D89" s="230"/>
      <c r="E89" s="230"/>
      <c r="F89" s="230"/>
      <c r="G89" s="230"/>
      <c r="H89" s="230"/>
      <c r="I89" s="230"/>
      <c r="J89" s="230"/>
    </row>
    <row r="90" spans="2:10" ht="12.75">
      <c r="B90" s="52"/>
      <c r="C90" s="214" t="s">
        <v>158</v>
      </c>
      <c r="D90" s="215"/>
      <c r="E90" s="215"/>
      <c r="F90" s="215"/>
      <c r="G90" s="214" t="s">
        <v>173</v>
      </c>
      <c r="H90" s="215"/>
      <c r="I90" s="215"/>
      <c r="J90" s="216"/>
    </row>
    <row r="91" spans="2:10" ht="52.5" customHeight="1">
      <c r="B91" s="52"/>
      <c r="C91" s="103" t="s">
        <v>163</v>
      </c>
      <c r="D91" s="103" t="s">
        <v>164</v>
      </c>
      <c r="E91" s="103" t="s">
        <v>165</v>
      </c>
      <c r="F91" s="103" t="s">
        <v>168</v>
      </c>
      <c r="G91" s="45" t="s">
        <v>163</v>
      </c>
      <c r="H91" s="103" t="s">
        <v>164</v>
      </c>
      <c r="I91" s="103" t="s">
        <v>165</v>
      </c>
      <c r="J91" s="103" t="s">
        <v>168</v>
      </c>
    </row>
    <row r="92" spans="2:10" ht="12.75">
      <c r="B92" s="136" t="s">
        <v>167</v>
      </c>
      <c r="C92" s="143">
        <f>SUM(C93:C96)</f>
        <v>24612</v>
      </c>
      <c r="D92" s="122">
        <f>SUM(D93:D96)</f>
        <v>22896</v>
      </c>
      <c r="E92" s="122">
        <v>1716</v>
      </c>
      <c r="F92" s="123">
        <v>0.0749475890985325</v>
      </c>
      <c r="G92" s="143">
        <f>SUM(G93:G96)</f>
        <v>143681</v>
      </c>
      <c r="H92" s="122">
        <f>SUM(H93:H96)</f>
        <v>143610</v>
      </c>
      <c r="I92" s="122">
        <v>71</v>
      </c>
      <c r="J92" s="123">
        <v>0.0004943945407701413</v>
      </c>
    </row>
    <row r="93" spans="2:10" ht="12.75">
      <c r="B93" s="137" t="s">
        <v>159</v>
      </c>
      <c r="C93" s="129">
        <v>3642</v>
      </c>
      <c r="D93" s="129">
        <v>3537</v>
      </c>
      <c r="E93" s="129">
        <v>105</v>
      </c>
      <c r="F93" s="49">
        <v>0.029686174724342665</v>
      </c>
      <c r="G93" s="129">
        <v>21030</v>
      </c>
      <c r="H93" s="129">
        <v>19300</v>
      </c>
      <c r="I93" s="129">
        <v>1730</v>
      </c>
      <c r="J93" s="49">
        <v>0.08963730569948186</v>
      </c>
    </row>
    <row r="94" spans="2:10" ht="12.75">
      <c r="B94" s="138" t="s">
        <v>160</v>
      </c>
      <c r="C94" s="129">
        <v>4774</v>
      </c>
      <c r="D94" s="129">
        <v>4248</v>
      </c>
      <c r="E94" s="129">
        <v>526</v>
      </c>
      <c r="F94" s="49">
        <v>0.12382297551789077</v>
      </c>
      <c r="G94" s="129">
        <v>31915</v>
      </c>
      <c r="H94" s="129">
        <v>31049</v>
      </c>
      <c r="I94" s="129">
        <v>866</v>
      </c>
      <c r="J94" s="49">
        <v>0.027891397468517504</v>
      </c>
    </row>
    <row r="95" spans="2:10" ht="12.75">
      <c r="B95" s="137" t="s">
        <v>161</v>
      </c>
      <c r="C95" s="129">
        <v>5542</v>
      </c>
      <c r="D95" s="129">
        <v>4968</v>
      </c>
      <c r="E95" s="129">
        <v>574</v>
      </c>
      <c r="F95" s="49">
        <v>0.11553945249597423</v>
      </c>
      <c r="G95" s="129">
        <v>37408</v>
      </c>
      <c r="H95" s="129">
        <v>39495</v>
      </c>
      <c r="I95" s="129">
        <v>-2087</v>
      </c>
      <c r="J95" s="49">
        <v>-0.052842131915432335</v>
      </c>
    </row>
    <row r="96" spans="2:10" ht="12.75">
      <c r="B96" s="139" t="s">
        <v>162</v>
      </c>
      <c r="C96" s="129">
        <v>10654</v>
      </c>
      <c r="D96" s="129">
        <v>10143</v>
      </c>
      <c r="E96" s="129">
        <v>511</v>
      </c>
      <c r="F96" s="49">
        <v>0.05037957211870255</v>
      </c>
      <c r="G96" s="129">
        <v>53328</v>
      </c>
      <c r="H96" s="129">
        <v>53766</v>
      </c>
      <c r="I96" s="129">
        <v>-438</v>
      </c>
      <c r="J96" s="49">
        <v>-0.008146412230777816</v>
      </c>
    </row>
    <row r="97" spans="2:10" ht="31.5" customHeight="1">
      <c r="B97" s="225" t="s">
        <v>176</v>
      </c>
      <c r="C97" s="226"/>
      <c r="D97" s="226"/>
      <c r="E97" s="227"/>
      <c r="F97" s="227"/>
      <c r="G97" s="227"/>
      <c r="H97" s="227"/>
      <c r="I97" s="227"/>
      <c r="J97" s="228"/>
    </row>
    <row r="99" spans="2:10" ht="30" customHeight="1">
      <c r="B99" s="204"/>
      <c r="C99" s="204"/>
      <c r="D99" s="204"/>
      <c r="E99" s="204"/>
      <c r="F99" s="204"/>
      <c r="G99" s="204"/>
      <c r="H99" s="204"/>
      <c r="I99" s="204"/>
      <c r="J99" s="204"/>
    </row>
    <row r="100" spans="2:4" ht="13.5">
      <c r="B100" s="140"/>
      <c r="C100" s="141"/>
      <c r="D100" s="142"/>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1"/>
  <dimension ref="A1:D56"/>
  <sheetViews>
    <sheetView workbookViewId="0" topLeftCell="A1">
      <selection activeCell="C15" sqref="C15"/>
    </sheetView>
  </sheetViews>
  <sheetFormatPr defaultColWidth="9.140625" defaultRowHeight="12.75"/>
  <cols>
    <col min="1" max="1" width="23.7109375" style="0" customWidth="1"/>
    <col min="2" max="2" width="24.7109375" style="0" customWidth="1"/>
    <col min="3" max="3" width="23.7109375" style="0" customWidth="1"/>
    <col min="4" max="4" width="24.7109375" style="0" customWidth="1"/>
  </cols>
  <sheetData>
    <row r="1" spans="1:4" ht="12.75">
      <c r="A1" s="231" t="s">
        <v>275</v>
      </c>
      <c r="B1" s="231"/>
      <c r="C1" s="231" t="s">
        <v>319</v>
      </c>
      <c r="D1" s="231"/>
    </row>
    <row r="2" spans="1:4" ht="12.75">
      <c r="A2" s="145" t="s">
        <v>270</v>
      </c>
      <c r="B2" s="145" t="s">
        <v>318</v>
      </c>
      <c r="C2" s="145" t="s">
        <v>270</v>
      </c>
      <c r="D2" s="145" t="s">
        <v>318</v>
      </c>
    </row>
    <row r="3" spans="2:4" ht="12.75">
      <c r="B3">
        <v>23</v>
      </c>
      <c r="D3">
        <v>14</v>
      </c>
    </row>
    <row r="4" spans="1:4" ht="12.75">
      <c r="A4" t="s">
        <v>276</v>
      </c>
      <c r="B4">
        <v>11206</v>
      </c>
      <c r="C4" t="s">
        <v>276</v>
      </c>
      <c r="D4">
        <v>5399</v>
      </c>
    </row>
    <row r="5" spans="1:4" ht="12.75">
      <c r="A5" t="s">
        <v>322</v>
      </c>
      <c r="B5">
        <v>14690</v>
      </c>
      <c r="C5" t="s">
        <v>322</v>
      </c>
      <c r="D5">
        <v>14688</v>
      </c>
    </row>
    <row r="6" spans="1:4" ht="12.75">
      <c r="A6" t="s">
        <v>277</v>
      </c>
      <c r="B6">
        <v>23070</v>
      </c>
      <c r="C6" t="s">
        <v>277</v>
      </c>
      <c r="D6">
        <v>9959</v>
      </c>
    </row>
    <row r="7" spans="1:4" ht="12.75">
      <c r="A7" t="s">
        <v>278</v>
      </c>
      <c r="B7">
        <v>19052</v>
      </c>
      <c r="C7" t="s">
        <v>278</v>
      </c>
      <c r="D7">
        <v>19037</v>
      </c>
    </row>
    <row r="8" spans="1:4" ht="12.75">
      <c r="A8" t="s">
        <v>279</v>
      </c>
      <c r="B8">
        <v>5426</v>
      </c>
      <c r="C8" t="s">
        <v>279</v>
      </c>
      <c r="D8">
        <v>2137</v>
      </c>
    </row>
    <row r="9" spans="1:4" ht="12.75">
      <c r="A9" t="s">
        <v>280</v>
      </c>
      <c r="B9">
        <v>1855</v>
      </c>
      <c r="C9" t="s">
        <v>280</v>
      </c>
      <c r="D9">
        <v>1303</v>
      </c>
    </row>
    <row r="10" spans="1:4" ht="12.75">
      <c r="A10" t="s">
        <v>271</v>
      </c>
      <c r="B10">
        <v>93</v>
      </c>
      <c r="C10" t="s">
        <v>271</v>
      </c>
      <c r="D10">
        <v>48</v>
      </c>
    </row>
    <row r="11" spans="1:4" ht="12.75">
      <c r="A11" t="s">
        <v>272</v>
      </c>
      <c r="B11">
        <v>56</v>
      </c>
      <c r="C11" t="s">
        <v>272</v>
      </c>
      <c r="D11">
        <v>35</v>
      </c>
    </row>
    <row r="12" spans="1:4" ht="12.75">
      <c r="A12" t="s">
        <v>273</v>
      </c>
      <c r="B12">
        <v>5</v>
      </c>
      <c r="C12" t="s">
        <v>273</v>
      </c>
      <c r="D12">
        <v>5</v>
      </c>
    </row>
    <row r="13" spans="1:4" ht="12.75">
      <c r="A13" t="s">
        <v>281</v>
      </c>
      <c r="B13">
        <v>2103</v>
      </c>
      <c r="C13" t="s">
        <v>281</v>
      </c>
      <c r="D13">
        <v>691</v>
      </c>
    </row>
    <row r="14" spans="1:4" ht="12.75">
      <c r="A14" t="s">
        <v>282</v>
      </c>
      <c r="B14">
        <v>15524</v>
      </c>
      <c r="C14" t="s">
        <v>282</v>
      </c>
      <c r="D14">
        <v>4192</v>
      </c>
    </row>
    <row r="15" spans="1:4" ht="12.75">
      <c r="A15" t="s">
        <v>283</v>
      </c>
      <c r="B15">
        <v>532</v>
      </c>
      <c r="C15" t="s">
        <v>283</v>
      </c>
      <c r="D15">
        <v>419</v>
      </c>
    </row>
    <row r="16" spans="1:4" ht="12.75">
      <c r="A16" t="s">
        <v>284</v>
      </c>
      <c r="B16">
        <v>4652</v>
      </c>
      <c r="C16" t="s">
        <v>284</v>
      </c>
      <c r="D16">
        <v>4564</v>
      </c>
    </row>
    <row r="17" spans="1:4" ht="12.75">
      <c r="A17" t="s">
        <v>12</v>
      </c>
      <c r="B17">
        <v>10553</v>
      </c>
      <c r="C17" t="s">
        <v>12</v>
      </c>
      <c r="D17">
        <v>6778</v>
      </c>
    </row>
    <row r="18" spans="1:4" ht="12.75">
      <c r="A18" t="s">
        <v>84</v>
      </c>
      <c r="B18">
        <v>67844</v>
      </c>
      <c r="C18" t="s">
        <v>84</v>
      </c>
      <c r="D18">
        <v>35212</v>
      </c>
    </row>
    <row r="19" spans="1:4" ht="12.75">
      <c r="A19" t="s">
        <v>285</v>
      </c>
      <c r="B19">
        <v>7734</v>
      </c>
      <c r="C19" t="s">
        <v>285</v>
      </c>
      <c r="D19">
        <v>4027</v>
      </c>
    </row>
    <row r="20" spans="1:4" ht="12.75">
      <c r="A20" t="s">
        <v>286</v>
      </c>
      <c r="B20">
        <v>1217</v>
      </c>
      <c r="C20" t="s">
        <v>286</v>
      </c>
      <c r="D20">
        <v>298</v>
      </c>
    </row>
    <row r="21" spans="1:4" ht="12.75">
      <c r="A21" t="s">
        <v>287</v>
      </c>
      <c r="B21">
        <v>437</v>
      </c>
      <c r="C21" t="s">
        <v>287</v>
      </c>
      <c r="D21">
        <v>191</v>
      </c>
    </row>
    <row r="22" spans="1:4" ht="12.75">
      <c r="A22" t="s">
        <v>288</v>
      </c>
      <c r="B22">
        <v>96749</v>
      </c>
      <c r="C22" t="s">
        <v>288</v>
      </c>
      <c r="D22">
        <v>28497</v>
      </c>
    </row>
    <row r="23" spans="1:4" ht="12.75">
      <c r="A23" t="s">
        <v>289</v>
      </c>
      <c r="B23">
        <v>110</v>
      </c>
      <c r="C23" t="s">
        <v>289</v>
      </c>
      <c r="D23">
        <v>69</v>
      </c>
    </row>
    <row r="24" spans="1:4" ht="12.75">
      <c r="A24" t="s">
        <v>63</v>
      </c>
      <c r="B24">
        <v>109043</v>
      </c>
      <c r="C24" t="s">
        <v>63</v>
      </c>
      <c r="D24">
        <v>55020</v>
      </c>
    </row>
    <row r="25" spans="1:4" ht="12.75">
      <c r="A25" t="s">
        <v>290</v>
      </c>
      <c r="B25">
        <v>35553</v>
      </c>
      <c r="C25" t="s">
        <v>290</v>
      </c>
      <c r="D25">
        <v>13760</v>
      </c>
    </row>
    <row r="26" spans="1:4" ht="12.75">
      <c r="A26" t="s">
        <v>291</v>
      </c>
      <c r="B26">
        <v>33017</v>
      </c>
      <c r="C26" t="s">
        <v>291</v>
      </c>
      <c r="D26">
        <v>6</v>
      </c>
    </row>
    <row r="27" spans="1:4" ht="12.75">
      <c r="A27" t="s">
        <v>292</v>
      </c>
      <c r="B27">
        <v>21790</v>
      </c>
      <c r="C27" t="s">
        <v>292</v>
      </c>
      <c r="D27">
        <v>7925</v>
      </c>
    </row>
    <row r="28" spans="1:4" ht="12.75">
      <c r="A28" t="s">
        <v>293</v>
      </c>
      <c r="B28">
        <v>13858</v>
      </c>
      <c r="C28" t="s">
        <v>293</v>
      </c>
      <c r="D28">
        <v>5365</v>
      </c>
    </row>
    <row r="29" spans="1:4" ht="12.75">
      <c r="A29" t="s">
        <v>294</v>
      </c>
      <c r="B29">
        <v>3105</v>
      </c>
      <c r="C29" t="s">
        <v>294</v>
      </c>
      <c r="D29">
        <v>1630</v>
      </c>
    </row>
    <row r="30" spans="1:4" ht="12.75">
      <c r="A30" t="s">
        <v>295</v>
      </c>
      <c r="B30">
        <v>480045</v>
      </c>
      <c r="C30" t="s">
        <v>295</v>
      </c>
      <c r="D30">
        <v>316411</v>
      </c>
    </row>
    <row r="31" spans="1:4" ht="12.75">
      <c r="A31" t="s">
        <v>296</v>
      </c>
      <c r="B31">
        <v>54745</v>
      </c>
      <c r="C31" t="s">
        <v>296</v>
      </c>
      <c r="D31">
        <v>21846</v>
      </c>
    </row>
    <row r="32" spans="1:4" ht="12.75">
      <c r="A32" t="s">
        <v>297</v>
      </c>
      <c r="B32">
        <v>1177</v>
      </c>
      <c r="C32" t="s">
        <v>297</v>
      </c>
      <c r="D32">
        <v>1176</v>
      </c>
    </row>
    <row r="33" spans="1:4" ht="12.75">
      <c r="A33" t="s">
        <v>298</v>
      </c>
      <c r="B33">
        <v>14850</v>
      </c>
      <c r="C33" t="s">
        <v>298</v>
      </c>
      <c r="D33">
        <v>5374</v>
      </c>
    </row>
    <row r="34" spans="1:4" ht="12.75">
      <c r="A34" t="s">
        <v>299</v>
      </c>
      <c r="B34">
        <v>2360</v>
      </c>
      <c r="C34" t="s">
        <v>299</v>
      </c>
      <c r="D34">
        <v>899</v>
      </c>
    </row>
    <row r="35" spans="1:4" ht="12.75">
      <c r="A35" t="s">
        <v>300</v>
      </c>
      <c r="B35">
        <v>226056</v>
      </c>
      <c r="C35" t="s">
        <v>300</v>
      </c>
      <c r="D35">
        <v>151445</v>
      </c>
    </row>
    <row r="36" spans="1:4" ht="12.75">
      <c r="A36" t="s">
        <v>301</v>
      </c>
      <c r="B36">
        <v>71871</v>
      </c>
      <c r="C36" t="s">
        <v>301</v>
      </c>
      <c r="D36">
        <v>51645</v>
      </c>
    </row>
    <row r="37" spans="1:4" ht="12.75">
      <c r="A37" t="s">
        <v>302</v>
      </c>
      <c r="B37">
        <v>13927</v>
      </c>
      <c r="C37" t="s">
        <v>302</v>
      </c>
      <c r="D37">
        <v>5539</v>
      </c>
    </row>
    <row r="38" spans="1:4" ht="12.75">
      <c r="A38" t="s">
        <v>303</v>
      </c>
      <c r="B38">
        <v>48210</v>
      </c>
      <c r="C38" t="s">
        <v>303</v>
      </c>
      <c r="D38">
        <v>27187</v>
      </c>
    </row>
    <row r="39" spans="1:4" ht="12.75">
      <c r="A39" t="s">
        <v>304</v>
      </c>
      <c r="B39">
        <v>10807</v>
      </c>
      <c r="C39" t="s">
        <v>304</v>
      </c>
      <c r="D39">
        <v>2880</v>
      </c>
    </row>
    <row r="40" spans="1:4" ht="12.75">
      <c r="A40" t="s">
        <v>320</v>
      </c>
      <c r="B40">
        <v>2758</v>
      </c>
      <c r="C40" t="s">
        <v>320</v>
      </c>
      <c r="D40">
        <v>2115</v>
      </c>
    </row>
    <row r="41" spans="1:4" ht="12.75">
      <c r="A41" t="s">
        <v>305</v>
      </c>
      <c r="B41">
        <v>51809</v>
      </c>
      <c r="C41" t="s">
        <v>305</v>
      </c>
      <c r="D41">
        <v>31783</v>
      </c>
    </row>
    <row r="42" spans="1:4" ht="12.75">
      <c r="A42" t="s">
        <v>306</v>
      </c>
      <c r="B42">
        <v>544</v>
      </c>
      <c r="C42" t="s">
        <v>306</v>
      </c>
      <c r="D42">
        <v>303</v>
      </c>
    </row>
    <row r="43" spans="1:4" ht="12.75">
      <c r="A43" t="s">
        <v>307</v>
      </c>
      <c r="B43">
        <v>1779</v>
      </c>
      <c r="C43" t="s">
        <v>307</v>
      </c>
      <c r="D43">
        <v>1215</v>
      </c>
    </row>
    <row r="44" spans="1:4" ht="12.75">
      <c r="A44" t="s">
        <v>308</v>
      </c>
      <c r="B44">
        <v>161</v>
      </c>
      <c r="C44" t="s">
        <v>308</v>
      </c>
      <c r="D44">
        <v>154</v>
      </c>
    </row>
    <row r="45" spans="1:4" ht="12.75">
      <c r="A45" t="s">
        <v>309</v>
      </c>
      <c r="B45">
        <v>47</v>
      </c>
      <c r="C45" t="s">
        <v>309</v>
      </c>
      <c r="D45">
        <v>39</v>
      </c>
    </row>
    <row r="46" spans="1:4" ht="12.75">
      <c r="A46" t="s">
        <v>310</v>
      </c>
      <c r="B46">
        <v>24857</v>
      </c>
      <c r="C46" t="s">
        <v>310</v>
      </c>
      <c r="D46">
        <v>20515</v>
      </c>
    </row>
    <row r="47" spans="1:4" ht="12.75">
      <c r="A47" t="s">
        <v>311</v>
      </c>
      <c r="B47">
        <v>32</v>
      </c>
      <c r="C47" t="s">
        <v>311</v>
      </c>
      <c r="D47">
        <v>29</v>
      </c>
    </row>
    <row r="48" spans="1:4" ht="12.75">
      <c r="A48" t="s">
        <v>312</v>
      </c>
      <c r="B48">
        <v>1034</v>
      </c>
      <c r="C48" t="s">
        <v>312</v>
      </c>
      <c r="D48">
        <v>878</v>
      </c>
    </row>
    <row r="49" spans="1:4" ht="12.75">
      <c r="A49" t="s">
        <v>313</v>
      </c>
      <c r="B49">
        <v>28224</v>
      </c>
      <c r="C49" t="s">
        <v>313</v>
      </c>
      <c r="D49">
        <v>18837</v>
      </c>
    </row>
    <row r="50" spans="1:4" ht="12.75">
      <c r="A50" t="s">
        <v>314</v>
      </c>
      <c r="B50">
        <v>18</v>
      </c>
      <c r="C50" t="s">
        <v>314</v>
      </c>
      <c r="D50">
        <v>13</v>
      </c>
    </row>
    <row r="51" spans="1:4" ht="12.75">
      <c r="A51" t="s">
        <v>315</v>
      </c>
      <c r="B51">
        <v>420</v>
      </c>
      <c r="C51" t="s">
        <v>315</v>
      </c>
      <c r="D51">
        <v>84</v>
      </c>
    </row>
    <row r="55" spans="1:3" ht="12.75">
      <c r="A55" s="145" t="s">
        <v>323</v>
      </c>
      <c r="C55" s="145" t="s">
        <v>324</v>
      </c>
    </row>
    <row r="56" spans="1:4" ht="12.75">
      <c r="A56">
        <v>2924</v>
      </c>
      <c r="B56" t="e">
        <f>VLOOKUP(#REF!,Query_from_MS_Access_Database_5,2,FALSE)-A56</f>
        <v>#REF!</v>
      </c>
      <c r="C56">
        <v>1516</v>
      </c>
      <c r="D56" t="e">
        <f>VLOOKUP(#REF!,Query_from_MS_Access_Database_6,2,FALSE)-C56</f>
        <v>#REF!</v>
      </c>
    </row>
  </sheetData>
  <mergeCells count="2">
    <mergeCell ref="A1:B1"/>
    <mergeCell ref="C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2"/>
  <dimension ref="A1:K64"/>
  <sheetViews>
    <sheetView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11" ht="12.75">
      <c r="A1" s="232" t="s">
        <v>325</v>
      </c>
      <c r="B1" s="232"/>
      <c r="C1" s="232"/>
      <c r="D1" s="232"/>
      <c r="E1" s="232"/>
      <c r="F1" s="162"/>
      <c r="G1" s="162"/>
      <c r="H1" s="162"/>
      <c r="I1" s="162"/>
      <c r="J1" s="162"/>
      <c r="K1" s="162"/>
    </row>
    <row r="2" spans="1:5" ht="12.75">
      <c r="A2" s="145" t="s">
        <v>212</v>
      </c>
      <c r="B2" s="145" t="s">
        <v>326</v>
      </c>
      <c r="C2" s="145" t="s">
        <v>274</v>
      </c>
      <c r="D2" s="145" t="s">
        <v>327</v>
      </c>
      <c r="E2" s="145" t="s">
        <v>317</v>
      </c>
    </row>
    <row r="3" ht="12.75">
      <c r="A3" t="s">
        <v>22</v>
      </c>
    </row>
    <row r="4" spans="1:5" ht="12.75">
      <c r="A4" t="s">
        <v>216</v>
      </c>
      <c r="B4">
        <v>532</v>
      </c>
      <c r="C4">
        <v>400</v>
      </c>
      <c r="D4">
        <v>1</v>
      </c>
      <c r="E4">
        <v>1</v>
      </c>
    </row>
    <row r="5" spans="1:5" ht="12.75">
      <c r="A5" t="s">
        <v>218</v>
      </c>
      <c r="B5">
        <v>535</v>
      </c>
      <c r="C5">
        <v>376</v>
      </c>
      <c r="D5">
        <v>1</v>
      </c>
      <c r="E5">
        <v>1</v>
      </c>
    </row>
    <row r="6" spans="1:5" ht="12.75">
      <c r="A6" t="s">
        <v>159</v>
      </c>
      <c r="B6">
        <v>254</v>
      </c>
      <c r="C6">
        <v>186</v>
      </c>
      <c r="D6">
        <v>2</v>
      </c>
      <c r="E6">
        <v>2</v>
      </c>
    </row>
    <row r="7" spans="1:3" ht="12.75">
      <c r="A7" t="s">
        <v>221</v>
      </c>
      <c r="B7">
        <v>900</v>
      </c>
      <c r="C7">
        <v>752</v>
      </c>
    </row>
    <row r="8" spans="1:5" ht="12.75">
      <c r="A8" t="s">
        <v>225</v>
      </c>
      <c r="B8">
        <v>530</v>
      </c>
      <c r="C8">
        <v>238</v>
      </c>
      <c r="D8">
        <v>1</v>
      </c>
      <c r="E8">
        <v>1</v>
      </c>
    </row>
    <row r="9" spans="1:5" ht="12.75">
      <c r="A9" t="s">
        <v>228</v>
      </c>
      <c r="B9">
        <v>49</v>
      </c>
      <c r="C9">
        <v>34</v>
      </c>
      <c r="D9">
        <v>2</v>
      </c>
      <c r="E9">
        <v>2</v>
      </c>
    </row>
    <row r="10" spans="1:5" ht="12.75">
      <c r="A10" t="s">
        <v>232</v>
      </c>
      <c r="B10">
        <v>385</v>
      </c>
      <c r="C10">
        <v>269</v>
      </c>
      <c r="D10">
        <v>2</v>
      </c>
      <c r="E10">
        <v>2</v>
      </c>
    </row>
    <row r="11" spans="1:5" ht="12.75">
      <c r="A11" t="s">
        <v>238</v>
      </c>
      <c r="B11">
        <v>60</v>
      </c>
      <c r="C11">
        <v>30</v>
      </c>
      <c r="D11">
        <v>1</v>
      </c>
      <c r="E11">
        <v>1</v>
      </c>
    </row>
    <row r="12" spans="1:5" ht="12.75">
      <c r="A12" t="s">
        <v>244</v>
      </c>
      <c r="B12">
        <v>214</v>
      </c>
      <c r="C12">
        <v>68</v>
      </c>
      <c r="D12">
        <v>3</v>
      </c>
      <c r="E12">
        <v>3</v>
      </c>
    </row>
    <row r="13" spans="1:3" ht="12.75">
      <c r="A13" t="s">
        <v>245</v>
      </c>
      <c r="B13">
        <v>95</v>
      </c>
      <c r="C13">
        <v>79</v>
      </c>
    </row>
    <row r="14" spans="1:5" ht="12.75">
      <c r="A14" t="s">
        <v>247</v>
      </c>
      <c r="B14">
        <v>3381</v>
      </c>
      <c r="C14">
        <v>2056</v>
      </c>
      <c r="D14">
        <v>6201</v>
      </c>
      <c r="E14">
        <v>6198</v>
      </c>
    </row>
    <row r="15" spans="1:5" ht="12.75">
      <c r="A15" t="s">
        <v>249</v>
      </c>
      <c r="B15">
        <v>425</v>
      </c>
      <c r="C15">
        <v>224</v>
      </c>
      <c r="D15">
        <v>38</v>
      </c>
      <c r="E15">
        <v>14</v>
      </c>
    </row>
    <row r="16" spans="1:3" ht="12.75">
      <c r="A16" t="s">
        <v>251</v>
      </c>
      <c r="B16">
        <v>371</v>
      </c>
      <c r="C16">
        <v>212</v>
      </c>
    </row>
    <row r="17" spans="1:3" ht="12.75">
      <c r="A17" t="s">
        <v>262</v>
      </c>
      <c r="B17">
        <v>363</v>
      </c>
      <c r="C17">
        <v>201</v>
      </c>
    </row>
    <row r="18" spans="1:3" ht="12.75">
      <c r="A18" t="s">
        <v>266</v>
      </c>
      <c r="B18">
        <v>66</v>
      </c>
      <c r="C18">
        <v>31</v>
      </c>
    </row>
    <row r="19" spans="1:3" ht="12.75">
      <c r="A19" t="s">
        <v>268</v>
      </c>
      <c r="B19">
        <v>6</v>
      </c>
      <c r="C19">
        <v>6</v>
      </c>
    </row>
    <row r="20" spans="1:5" ht="12.75">
      <c r="A20" t="s">
        <v>160</v>
      </c>
      <c r="B20">
        <v>377</v>
      </c>
      <c r="C20">
        <v>272</v>
      </c>
      <c r="D20">
        <v>3</v>
      </c>
      <c r="E20">
        <v>3</v>
      </c>
    </row>
    <row r="21" spans="1:5" ht="12.75">
      <c r="A21" t="s">
        <v>222</v>
      </c>
      <c r="B21">
        <v>656</v>
      </c>
      <c r="C21">
        <v>367</v>
      </c>
      <c r="D21">
        <v>2</v>
      </c>
      <c r="E21">
        <v>2</v>
      </c>
    </row>
    <row r="22" spans="1:3" ht="12.75">
      <c r="A22" t="s">
        <v>231</v>
      </c>
      <c r="B22">
        <v>133</v>
      </c>
      <c r="C22">
        <v>68</v>
      </c>
    </row>
    <row r="23" spans="1:5" ht="12.75">
      <c r="A23" t="s">
        <v>233</v>
      </c>
      <c r="B23">
        <v>1176</v>
      </c>
      <c r="C23">
        <v>977</v>
      </c>
      <c r="D23">
        <v>10</v>
      </c>
      <c r="E23">
        <v>10</v>
      </c>
    </row>
    <row r="24" spans="1:5" ht="12.75">
      <c r="A24" t="s">
        <v>237</v>
      </c>
      <c r="B24">
        <v>1236</v>
      </c>
      <c r="C24">
        <v>803</v>
      </c>
      <c r="D24">
        <v>1</v>
      </c>
      <c r="E24">
        <v>1</v>
      </c>
    </row>
    <row r="25" spans="1:5" ht="12.75">
      <c r="A25" t="s">
        <v>241</v>
      </c>
      <c r="B25">
        <v>1488</v>
      </c>
      <c r="C25">
        <v>481</v>
      </c>
      <c r="D25">
        <v>3</v>
      </c>
      <c r="E25">
        <v>3</v>
      </c>
    </row>
    <row r="26" spans="1:3" ht="12.75">
      <c r="A26" t="s">
        <v>242</v>
      </c>
      <c r="B26">
        <v>490</v>
      </c>
      <c r="C26">
        <v>342</v>
      </c>
    </row>
    <row r="27" spans="1:5" ht="12.75">
      <c r="A27" t="s">
        <v>253</v>
      </c>
      <c r="B27">
        <v>408</v>
      </c>
      <c r="C27">
        <v>256</v>
      </c>
      <c r="D27">
        <v>1</v>
      </c>
      <c r="E27">
        <v>1</v>
      </c>
    </row>
    <row r="28" spans="1:5" ht="12.75">
      <c r="A28" t="s">
        <v>256</v>
      </c>
      <c r="B28">
        <v>162</v>
      </c>
      <c r="C28">
        <v>97</v>
      </c>
      <c r="D28">
        <v>1</v>
      </c>
      <c r="E28">
        <v>1</v>
      </c>
    </row>
    <row r="29" spans="1:5" ht="12.75">
      <c r="A29" t="s">
        <v>261</v>
      </c>
      <c r="B29">
        <v>958</v>
      </c>
      <c r="C29">
        <v>350</v>
      </c>
      <c r="D29">
        <v>6</v>
      </c>
      <c r="E29">
        <v>6</v>
      </c>
    </row>
    <row r="30" spans="1:3" ht="12.75">
      <c r="A30" t="s">
        <v>264</v>
      </c>
      <c r="B30">
        <v>28</v>
      </c>
      <c r="C30">
        <v>28</v>
      </c>
    </row>
    <row r="31" spans="1:3" ht="12.75">
      <c r="A31" t="s">
        <v>269</v>
      </c>
      <c r="B31">
        <v>6070</v>
      </c>
      <c r="C31">
        <v>4244</v>
      </c>
    </row>
    <row r="32" spans="1:3" ht="12.75">
      <c r="A32" t="s">
        <v>220</v>
      </c>
      <c r="B32">
        <v>1004</v>
      </c>
      <c r="C32">
        <v>825</v>
      </c>
    </row>
    <row r="33" spans="1:3" ht="12.75">
      <c r="A33" t="s">
        <v>224</v>
      </c>
      <c r="B33">
        <v>161</v>
      </c>
      <c r="C33">
        <v>89</v>
      </c>
    </row>
    <row r="34" spans="1:3" ht="12.75">
      <c r="A34" t="s">
        <v>226</v>
      </c>
      <c r="B34">
        <v>73</v>
      </c>
      <c r="C34">
        <v>10</v>
      </c>
    </row>
    <row r="35" spans="1:5" ht="12.75">
      <c r="A35" t="s">
        <v>230</v>
      </c>
      <c r="B35">
        <v>1042</v>
      </c>
      <c r="C35">
        <v>738</v>
      </c>
      <c r="D35">
        <v>2</v>
      </c>
      <c r="E35">
        <v>1</v>
      </c>
    </row>
    <row r="36" spans="1:3" ht="12.75">
      <c r="A36" t="s">
        <v>234</v>
      </c>
      <c r="B36">
        <v>131</v>
      </c>
      <c r="C36">
        <v>23</v>
      </c>
    </row>
    <row r="37" spans="1:5" ht="12.75">
      <c r="A37" t="s">
        <v>235</v>
      </c>
      <c r="B37">
        <v>1259</v>
      </c>
      <c r="C37">
        <v>1032</v>
      </c>
      <c r="D37">
        <v>1</v>
      </c>
      <c r="E37">
        <v>1</v>
      </c>
    </row>
    <row r="38" spans="1:5" ht="12.75">
      <c r="A38" t="s">
        <v>240</v>
      </c>
      <c r="B38">
        <v>173</v>
      </c>
      <c r="C38">
        <v>109</v>
      </c>
      <c r="D38">
        <v>3198</v>
      </c>
      <c r="E38">
        <v>3186</v>
      </c>
    </row>
    <row r="39" spans="1:5" ht="12.75">
      <c r="A39" t="s">
        <v>162</v>
      </c>
      <c r="B39">
        <v>695</v>
      </c>
      <c r="C39">
        <v>307</v>
      </c>
      <c r="D39">
        <v>2</v>
      </c>
      <c r="E39">
        <v>2</v>
      </c>
    </row>
    <row r="40" spans="1:5" ht="12.75">
      <c r="A40" t="s">
        <v>243</v>
      </c>
      <c r="B40">
        <v>395</v>
      </c>
      <c r="C40">
        <v>178</v>
      </c>
      <c r="D40">
        <v>3</v>
      </c>
      <c r="E40">
        <v>3</v>
      </c>
    </row>
    <row r="41" spans="1:3" ht="12.75">
      <c r="A41" t="s">
        <v>258</v>
      </c>
      <c r="B41">
        <v>111</v>
      </c>
      <c r="C41">
        <v>37</v>
      </c>
    </row>
    <row r="42" spans="1:3" ht="12.75">
      <c r="A42" t="s">
        <v>259</v>
      </c>
      <c r="B42">
        <v>567</v>
      </c>
      <c r="C42">
        <v>392</v>
      </c>
    </row>
    <row r="43" spans="1:5" ht="12.75">
      <c r="A43" t="s">
        <v>260</v>
      </c>
      <c r="B43">
        <v>278</v>
      </c>
      <c r="C43">
        <v>207</v>
      </c>
      <c r="D43">
        <v>5787</v>
      </c>
      <c r="E43">
        <v>5544</v>
      </c>
    </row>
    <row r="44" spans="1:5" ht="12.75">
      <c r="A44" t="s">
        <v>263</v>
      </c>
      <c r="B44">
        <v>655</v>
      </c>
      <c r="C44">
        <v>292</v>
      </c>
      <c r="D44">
        <v>2</v>
      </c>
      <c r="E44">
        <v>2</v>
      </c>
    </row>
    <row r="45" spans="1:5" ht="12.75">
      <c r="A45" t="s">
        <v>267</v>
      </c>
      <c r="B45">
        <v>83</v>
      </c>
      <c r="C45">
        <v>45</v>
      </c>
      <c r="D45">
        <v>1</v>
      </c>
      <c r="E45">
        <v>1</v>
      </c>
    </row>
    <row r="46" spans="1:5" ht="12.75">
      <c r="A46" t="s">
        <v>213</v>
      </c>
      <c r="B46">
        <v>124</v>
      </c>
      <c r="C46">
        <v>54</v>
      </c>
      <c r="D46">
        <v>10</v>
      </c>
      <c r="E46">
        <v>10</v>
      </c>
    </row>
    <row r="47" spans="1:3" ht="12.75">
      <c r="A47" t="s">
        <v>215</v>
      </c>
      <c r="B47">
        <v>611</v>
      </c>
      <c r="C47">
        <v>494</v>
      </c>
    </row>
    <row r="48" spans="1:3" ht="12.75">
      <c r="A48" t="s">
        <v>217</v>
      </c>
      <c r="B48">
        <v>139</v>
      </c>
      <c r="C48">
        <v>73</v>
      </c>
    </row>
    <row r="49" spans="1:5" ht="12.75">
      <c r="A49" t="s">
        <v>223</v>
      </c>
      <c r="B49">
        <v>869</v>
      </c>
      <c r="C49">
        <v>186</v>
      </c>
      <c r="D49">
        <v>1</v>
      </c>
      <c r="E49">
        <v>1</v>
      </c>
    </row>
    <row r="50" spans="1:3" ht="12.75">
      <c r="A50" t="s">
        <v>219</v>
      </c>
      <c r="B50">
        <v>17</v>
      </c>
      <c r="C50">
        <v>7</v>
      </c>
    </row>
    <row r="51" spans="1:3" ht="12.75">
      <c r="A51" t="s">
        <v>227</v>
      </c>
      <c r="B51">
        <v>109</v>
      </c>
      <c r="C51">
        <v>35</v>
      </c>
    </row>
    <row r="52" spans="1:5" ht="12.75">
      <c r="A52" t="s">
        <v>229</v>
      </c>
      <c r="B52">
        <v>61</v>
      </c>
      <c r="C52">
        <v>26</v>
      </c>
      <c r="D52">
        <v>1</v>
      </c>
      <c r="E52">
        <v>1</v>
      </c>
    </row>
    <row r="53" spans="1:5" ht="12.75">
      <c r="A53" t="s">
        <v>236</v>
      </c>
      <c r="B53">
        <v>1600</v>
      </c>
      <c r="C53">
        <v>1359</v>
      </c>
      <c r="D53">
        <v>1</v>
      </c>
      <c r="E53">
        <v>1</v>
      </c>
    </row>
    <row r="54" spans="1:5" ht="12.75">
      <c r="A54" t="s">
        <v>239</v>
      </c>
      <c r="B54">
        <v>139</v>
      </c>
      <c r="C54">
        <v>121</v>
      </c>
      <c r="D54">
        <v>50</v>
      </c>
      <c r="E54">
        <v>49</v>
      </c>
    </row>
    <row r="55" spans="1:5" ht="12.75">
      <c r="A55" t="s">
        <v>246</v>
      </c>
      <c r="B55">
        <v>870</v>
      </c>
      <c r="C55">
        <v>687</v>
      </c>
      <c r="D55">
        <v>3</v>
      </c>
      <c r="E55">
        <v>3</v>
      </c>
    </row>
    <row r="56" spans="1:3" ht="12.75">
      <c r="A56" t="s">
        <v>248</v>
      </c>
      <c r="B56">
        <v>917</v>
      </c>
      <c r="C56">
        <v>586</v>
      </c>
    </row>
    <row r="57" spans="1:3" ht="12.75">
      <c r="A57" t="s">
        <v>250</v>
      </c>
      <c r="B57">
        <v>1134</v>
      </c>
      <c r="C57">
        <v>781</v>
      </c>
    </row>
    <row r="58" spans="1:3" ht="12.75">
      <c r="A58" t="s">
        <v>252</v>
      </c>
      <c r="B58">
        <v>234</v>
      </c>
      <c r="C58">
        <v>166</v>
      </c>
    </row>
    <row r="59" spans="1:5" ht="12.75">
      <c r="A59" t="s">
        <v>254</v>
      </c>
      <c r="B59">
        <v>1356</v>
      </c>
      <c r="C59">
        <v>1264</v>
      </c>
      <c r="D59">
        <v>1</v>
      </c>
      <c r="E59">
        <v>1</v>
      </c>
    </row>
    <row r="60" spans="1:5" ht="12.75">
      <c r="A60" t="s">
        <v>255</v>
      </c>
      <c r="B60">
        <v>1267</v>
      </c>
      <c r="C60">
        <v>809</v>
      </c>
      <c r="D60">
        <v>1</v>
      </c>
      <c r="E60">
        <v>1</v>
      </c>
    </row>
    <row r="61" spans="1:5" ht="12.75">
      <c r="A61" t="s">
        <v>257</v>
      </c>
      <c r="B61">
        <v>971</v>
      </c>
      <c r="C61">
        <v>759</v>
      </c>
      <c r="D61">
        <v>1</v>
      </c>
      <c r="E61">
        <v>1</v>
      </c>
    </row>
    <row r="62" ht="12.75">
      <c r="A62" t="s">
        <v>265</v>
      </c>
    </row>
    <row r="63" ht="12.75">
      <c r="A63" t="s">
        <v>316</v>
      </c>
    </row>
    <row r="64" spans="1:3" ht="12.75">
      <c r="A64" t="s">
        <v>214</v>
      </c>
      <c r="B64">
        <v>16</v>
      </c>
      <c r="C64">
        <v>2</v>
      </c>
    </row>
  </sheetData>
  <mergeCells count="1">
    <mergeCell ref="A1:E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4"/>
  <dimension ref="A1:E64"/>
  <sheetViews>
    <sheetView workbookViewId="0" topLeftCell="A1">
      <selection activeCell="C15" sqref="C15"/>
    </sheetView>
  </sheetViews>
  <sheetFormatPr defaultColWidth="9.140625" defaultRowHeight="12.75"/>
  <cols>
    <col min="1" max="1" width="14.00390625" style="0" customWidth="1"/>
    <col min="2" max="2" width="21.7109375" style="0" customWidth="1"/>
    <col min="3" max="3" width="19.421875" style="0" customWidth="1"/>
    <col min="4" max="4" width="26.00390625" style="0" customWidth="1"/>
    <col min="5" max="5" width="20.28125" style="0" customWidth="1"/>
  </cols>
  <sheetData>
    <row r="1" spans="1:5" ht="12.75">
      <c r="A1" s="232" t="s">
        <v>330</v>
      </c>
      <c r="B1" s="232"/>
      <c r="C1" s="232"/>
      <c r="D1" s="232"/>
      <c r="E1" s="232"/>
    </row>
    <row r="2" spans="1:5" ht="12.75">
      <c r="A2" s="145" t="s">
        <v>212</v>
      </c>
      <c r="B2" s="145" t="s">
        <v>326</v>
      </c>
      <c r="C2" s="145" t="s">
        <v>274</v>
      </c>
      <c r="D2" s="145" t="s">
        <v>327</v>
      </c>
      <c r="E2" s="145" t="s">
        <v>317</v>
      </c>
    </row>
    <row r="3" ht="12.75">
      <c r="A3" t="s">
        <v>22</v>
      </c>
    </row>
    <row r="4" spans="1:5" ht="12.75">
      <c r="A4" t="s">
        <v>216</v>
      </c>
      <c r="B4">
        <v>1622</v>
      </c>
      <c r="C4">
        <v>1271</v>
      </c>
      <c r="D4">
        <v>2</v>
      </c>
      <c r="E4">
        <v>2</v>
      </c>
    </row>
    <row r="5" spans="1:5" ht="12.75">
      <c r="A5" t="s">
        <v>218</v>
      </c>
      <c r="B5">
        <v>977</v>
      </c>
      <c r="C5">
        <v>768</v>
      </c>
      <c r="D5">
        <v>6</v>
      </c>
      <c r="E5">
        <v>4</v>
      </c>
    </row>
    <row r="6" spans="1:5" ht="12.75">
      <c r="A6" t="s">
        <v>159</v>
      </c>
      <c r="B6">
        <v>889</v>
      </c>
      <c r="C6">
        <v>613</v>
      </c>
      <c r="D6">
        <v>10</v>
      </c>
      <c r="E6">
        <v>9</v>
      </c>
    </row>
    <row r="7" spans="1:5" ht="12.75">
      <c r="A7" t="s">
        <v>221</v>
      </c>
      <c r="B7">
        <v>2361</v>
      </c>
      <c r="C7">
        <v>1616</v>
      </c>
      <c r="D7">
        <v>8</v>
      </c>
      <c r="E7">
        <v>5</v>
      </c>
    </row>
    <row r="8" spans="1:5" ht="12.75">
      <c r="A8" t="s">
        <v>225</v>
      </c>
      <c r="B8">
        <v>2265</v>
      </c>
      <c r="C8">
        <v>1905</v>
      </c>
      <c r="D8">
        <v>5</v>
      </c>
      <c r="E8">
        <v>4</v>
      </c>
    </row>
    <row r="9" spans="1:3" ht="12.75">
      <c r="A9" t="s">
        <v>228</v>
      </c>
      <c r="B9">
        <v>290</v>
      </c>
      <c r="C9">
        <v>157</v>
      </c>
    </row>
    <row r="10" spans="1:5" ht="12.75">
      <c r="A10" t="s">
        <v>232</v>
      </c>
      <c r="B10">
        <v>2385</v>
      </c>
      <c r="C10">
        <v>1885</v>
      </c>
      <c r="D10">
        <v>5</v>
      </c>
      <c r="E10">
        <v>5</v>
      </c>
    </row>
    <row r="11" spans="1:5" ht="12.75">
      <c r="A11" t="s">
        <v>238</v>
      </c>
      <c r="B11">
        <v>152</v>
      </c>
      <c r="C11">
        <v>118</v>
      </c>
      <c r="D11">
        <v>1</v>
      </c>
      <c r="E11">
        <v>1</v>
      </c>
    </row>
    <row r="12" spans="1:5" ht="12.75">
      <c r="A12" t="s">
        <v>244</v>
      </c>
      <c r="B12">
        <v>1131</v>
      </c>
      <c r="C12">
        <v>1027</v>
      </c>
      <c r="D12">
        <v>15</v>
      </c>
      <c r="E12">
        <v>15</v>
      </c>
    </row>
    <row r="13" spans="1:5" ht="12.75">
      <c r="A13" t="s">
        <v>245</v>
      </c>
      <c r="B13">
        <v>476</v>
      </c>
      <c r="C13">
        <v>290</v>
      </c>
      <c r="D13">
        <v>3</v>
      </c>
      <c r="E13">
        <v>3</v>
      </c>
    </row>
    <row r="14" spans="1:5" ht="12.75">
      <c r="A14" t="s">
        <v>247</v>
      </c>
      <c r="B14">
        <v>3433</v>
      </c>
      <c r="C14">
        <v>2340</v>
      </c>
      <c r="D14">
        <v>5904</v>
      </c>
      <c r="E14">
        <v>2526</v>
      </c>
    </row>
    <row r="15" spans="1:5" ht="12.75">
      <c r="A15" t="s">
        <v>249</v>
      </c>
      <c r="B15">
        <v>1091</v>
      </c>
      <c r="C15">
        <v>806</v>
      </c>
      <c r="D15">
        <v>4</v>
      </c>
      <c r="E15">
        <v>3</v>
      </c>
    </row>
    <row r="16" spans="1:3" ht="12.75">
      <c r="A16" t="s">
        <v>251</v>
      </c>
      <c r="B16">
        <v>273</v>
      </c>
      <c r="C16">
        <v>216</v>
      </c>
    </row>
    <row r="17" spans="1:5" ht="12.75">
      <c r="A17" t="s">
        <v>262</v>
      </c>
      <c r="B17">
        <v>198</v>
      </c>
      <c r="C17">
        <v>117</v>
      </c>
      <c r="D17">
        <v>1</v>
      </c>
      <c r="E17">
        <v>1</v>
      </c>
    </row>
    <row r="18" spans="1:3" ht="12.75">
      <c r="A18" t="s">
        <v>266</v>
      </c>
      <c r="B18">
        <v>95</v>
      </c>
      <c r="C18">
        <v>82</v>
      </c>
    </row>
    <row r="19" spans="1:5" ht="12.75">
      <c r="A19" t="s">
        <v>268</v>
      </c>
      <c r="B19">
        <v>211</v>
      </c>
      <c r="C19">
        <v>123</v>
      </c>
      <c r="D19">
        <v>1</v>
      </c>
      <c r="E19">
        <v>1</v>
      </c>
    </row>
    <row r="20" spans="1:5" ht="12.75">
      <c r="A20" t="s">
        <v>160</v>
      </c>
      <c r="B20">
        <v>4741</v>
      </c>
      <c r="C20">
        <v>2813</v>
      </c>
      <c r="D20">
        <v>13</v>
      </c>
      <c r="E20">
        <v>11</v>
      </c>
    </row>
    <row r="21" spans="1:5" ht="12.75">
      <c r="A21" t="s">
        <v>222</v>
      </c>
      <c r="B21">
        <v>1589</v>
      </c>
      <c r="C21">
        <v>1105</v>
      </c>
      <c r="D21">
        <v>21</v>
      </c>
      <c r="E21">
        <v>18</v>
      </c>
    </row>
    <row r="22" spans="1:3" ht="12.75">
      <c r="A22" t="s">
        <v>231</v>
      </c>
      <c r="B22">
        <v>646</v>
      </c>
      <c r="C22">
        <v>375</v>
      </c>
    </row>
    <row r="23" spans="1:5" ht="12.75">
      <c r="A23" t="s">
        <v>233</v>
      </c>
      <c r="B23">
        <v>751</v>
      </c>
      <c r="C23">
        <v>600</v>
      </c>
      <c r="D23">
        <v>15</v>
      </c>
      <c r="E23">
        <v>9</v>
      </c>
    </row>
    <row r="24" spans="1:5" ht="12.75">
      <c r="A24" t="s">
        <v>237</v>
      </c>
      <c r="B24">
        <v>1261</v>
      </c>
      <c r="C24">
        <v>979</v>
      </c>
      <c r="D24">
        <v>4</v>
      </c>
      <c r="E24">
        <v>2</v>
      </c>
    </row>
    <row r="25" spans="1:5" ht="12.75">
      <c r="A25" t="s">
        <v>241</v>
      </c>
      <c r="B25">
        <v>1290</v>
      </c>
      <c r="C25">
        <v>930</v>
      </c>
      <c r="D25">
        <v>7</v>
      </c>
      <c r="E25">
        <v>7</v>
      </c>
    </row>
    <row r="26" spans="1:5" ht="12.75">
      <c r="A26" t="s">
        <v>242</v>
      </c>
      <c r="B26">
        <v>1353</v>
      </c>
      <c r="C26">
        <v>571</v>
      </c>
      <c r="D26">
        <v>2</v>
      </c>
      <c r="E26">
        <v>2</v>
      </c>
    </row>
    <row r="27" spans="1:5" ht="12.75">
      <c r="A27" t="s">
        <v>253</v>
      </c>
      <c r="B27">
        <v>1904</v>
      </c>
      <c r="C27">
        <v>994</v>
      </c>
      <c r="D27">
        <v>8</v>
      </c>
      <c r="E27">
        <v>3</v>
      </c>
    </row>
    <row r="28" spans="1:5" ht="12.75">
      <c r="A28" t="s">
        <v>256</v>
      </c>
      <c r="B28">
        <v>613</v>
      </c>
      <c r="C28">
        <v>443</v>
      </c>
      <c r="D28">
        <v>2</v>
      </c>
      <c r="E28">
        <v>2</v>
      </c>
    </row>
    <row r="29" spans="1:5" ht="12.75">
      <c r="A29" t="s">
        <v>261</v>
      </c>
      <c r="B29">
        <v>3865</v>
      </c>
      <c r="C29">
        <v>2207</v>
      </c>
      <c r="D29">
        <v>1</v>
      </c>
      <c r="E29">
        <v>1</v>
      </c>
    </row>
    <row r="30" spans="1:3" ht="12.75">
      <c r="A30" t="s">
        <v>264</v>
      </c>
      <c r="B30">
        <v>63854</v>
      </c>
      <c r="C30">
        <v>354</v>
      </c>
    </row>
    <row r="31" spans="1:5" ht="12.75">
      <c r="A31" t="s">
        <v>269</v>
      </c>
      <c r="B31">
        <v>3643</v>
      </c>
      <c r="C31">
        <v>2573</v>
      </c>
      <c r="D31">
        <v>110</v>
      </c>
      <c r="E31">
        <v>83</v>
      </c>
    </row>
    <row r="32" spans="1:5" ht="12.75">
      <c r="A32" t="s">
        <v>220</v>
      </c>
      <c r="B32">
        <v>2934</v>
      </c>
      <c r="C32">
        <v>2786</v>
      </c>
      <c r="D32">
        <v>1</v>
      </c>
      <c r="E32">
        <v>1</v>
      </c>
    </row>
    <row r="33" spans="1:3" ht="12.75">
      <c r="A33" t="s">
        <v>224</v>
      </c>
      <c r="B33">
        <v>630</v>
      </c>
      <c r="C33">
        <v>481</v>
      </c>
    </row>
    <row r="34" spans="1:3" ht="12.75">
      <c r="A34" t="s">
        <v>226</v>
      </c>
      <c r="B34">
        <v>94</v>
      </c>
      <c r="C34">
        <v>64</v>
      </c>
    </row>
    <row r="35" spans="1:5" ht="12.75">
      <c r="A35" t="s">
        <v>230</v>
      </c>
      <c r="B35">
        <v>5581</v>
      </c>
      <c r="C35">
        <v>4377</v>
      </c>
      <c r="D35">
        <v>19</v>
      </c>
      <c r="E35">
        <v>14</v>
      </c>
    </row>
    <row r="36" spans="1:5" ht="12.75">
      <c r="A36" t="s">
        <v>234</v>
      </c>
      <c r="B36">
        <v>760</v>
      </c>
      <c r="C36">
        <v>295</v>
      </c>
      <c r="D36">
        <v>2</v>
      </c>
      <c r="E36">
        <v>1</v>
      </c>
    </row>
    <row r="37" spans="1:5" ht="12.75">
      <c r="A37" t="s">
        <v>235</v>
      </c>
      <c r="B37">
        <v>1583</v>
      </c>
      <c r="C37">
        <v>1060</v>
      </c>
      <c r="D37">
        <v>1</v>
      </c>
      <c r="E37">
        <v>1</v>
      </c>
    </row>
    <row r="38" spans="1:5" ht="12.75">
      <c r="A38" t="s">
        <v>240</v>
      </c>
      <c r="B38">
        <v>682</v>
      </c>
      <c r="C38">
        <v>255</v>
      </c>
      <c r="D38">
        <v>517</v>
      </c>
      <c r="E38">
        <v>263</v>
      </c>
    </row>
    <row r="39" spans="1:5" ht="12.75">
      <c r="A39" t="s">
        <v>162</v>
      </c>
      <c r="B39">
        <v>739</v>
      </c>
      <c r="C39">
        <v>597</v>
      </c>
      <c r="D39">
        <v>3</v>
      </c>
      <c r="E39">
        <v>3</v>
      </c>
    </row>
    <row r="40" spans="1:5" ht="12.75">
      <c r="A40" t="s">
        <v>243</v>
      </c>
      <c r="B40">
        <v>1854</v>
      </c>
      <c r="C40">
        <v>1287</v>
      </c>
      <c r="D40">
        <v>4</v>
      </c>
      <c r="E40">
        <v>4</v>
      </c>
    </row>
    <row r="41" spans="1:3" ht="12.75">
      <c r="A41" t="s">
        <v>258</v>
      </c>
      <c r="B41">
        <v>166</v>
      </c>
      <c r="C41">
        <v>45</v>
      </c>
    </row>
    <row r="42" spans="1:5" ht="12.75">
      <c r="A42" t="s">
        <v>259</v>
      </c>
      <c r="B42">
        <v>1600</v>
      </c>
      <c r="C42">
        <v>1029</v>
      </c>
      <c r="D42">
        <v>4</v>
      </c>
      <c r="E42">
        <v>4</v>
      </c>
    </row>
    <row r="43" spans="1:5" ht="12.75">
      <c r="A43" t="s">
        <v>260</v>
      </c>
      <c r="B43">
        <v>472</v>
      </c>
      <c r="C43">
        <v>226</v>
      </c>
      <c r="D43">
        <v>3586</v>
      </c>
      <c r="E43">
        <v>1931</v>
      </c>
    </row>
    <row r="44" spans="1:5" ht="12.75">
      <c r="A44" t="s">
        <v>263</v>
      </c>
      <c r="B44">
        <v>4159</v>
      </c>
      <c r="C44">
        <v>2969</v>
      </c>
      <c r="D44">
        <v>5</v>
      </c>
      <c r="E44">
        <v>3</v>
      </c>
    </row>
    <row r="45" spans="1:5" ht="12.75">
      <c r="A45" t="s">
        <v>267</v>
      </c>
      <c r="B45">
        <v>501</v>
      </c>
      <c r="C45">
        <v>386</v>
      </c>
      <c r="D45">
        <v>1</v>
      </c>
      <c r="E45">
        <v>1</v>
      </c>
    </row>
    <row r="46" spans="1:5" ht="12.75">
      <c r="A46" t="s">
        <v>213</v>
      </c>
      <c r="B46">
        <v>498</v>
      </c>
      <c r="C46">
        <v>320</v>
      </c>
      <c r="D46">
        <v>1</v>
      </c>
      <c r="E46">
        <v>1</v>
      </c>
    </row>
    <row r="47" spans="1:3" ht="12.75">
      <c r="A47" t="s">
        <v>215</v>
      </c>
      <c r="B47">
        <v>312</v>
      </c>
      <c r="C47">
        <v>245</v>
      </c>
    </row>
    <row r="48" spans="1:3" ht="12.75">
      <c r="A48" t="s">
        <v>217</v>
      </c>
      <c r="B48">
        <v>333</v>
      </c>
      <c r="C48">
        <v>194</v>
      </c>
    </row>
    <row r="49" spans="1:5" ht="12.75">
      <c r="A49" t="s">
        <v>223</v>
      </c>
      <c r="B49">
        <v>1113</v>
      </c>
      <c r="C49">
        <v>610</v>
      </c>
      <c r="D49">
        <v>2</v>
      </c>
      <c r="E49">
        <v>2</v>
      </c>
    </row>
    <row r="50" spans="1:3" ht="12.75">
      <c r="A50" t="s">
        <v>219</v>
      </c>
      <c r="B50">
        <v>229</v>
      </c>
      <c r="C50">
        <v>100</v>
      </c>
    </row>
    <row r="51" spans="1:3" ht="12.75">
      <c r="A51" t="s">
        <v>227</v>
      </c>
      <c r="B51">
        <v>302</v>
      </c>
      <c r="C51">
        <v>134</v>
      </c>
    </row>
    <row r="52" spans="1:3" ht="12.75">
      <c r="A52" t="s">
        <v>229</v>
      </c>
      <c r="B52">
        <v>837</v>
      </c>
      <c r="C52">
        <v>727</v>
      </c>
    </row>
    <row r="53" spans="1:5" ht="12.75">
      <c r="A53" t="s">
        <v>236</v>
      </c>
      <c r="B53">
        <v>2318</v>
      </c>
      <c r="C53">
        <v>1768</v>
      </c>
      <c r="D53">
        <v>2</v>
      </c>
      <c r="E53">
        <v>1</v>
      </c>
    </row>
    <row r="54" spans="1:3" ht="12.75">
      <c r="A54" t="s">
        <v>239</v>
      </c>
      <c r="B54">
        <v>1191</v>
      </c>
      <c r="C54">
        <v>560</v>
      </c>
    </row>
    <row r="55" spans="1:5" ht="12.75">
      <c r="A55" t="s">
        <v>246</v>
      </c>
      <c r="B55">
        <v>4424</v>
      </c>
      <c r="C55">
        <v>3769</v>
      </c>
      <c r="D55">
        <v>1</v>
      </c>
      <c r="E55">
        <v>1</v>
      </c>
    </row>
    <row r="56" spans="1:5" ht="12.75">
      <c r="A56" t="s">
        <v>248</v>
      </c>
      <c r="B56">
        <v>1624</v>
      </c>
      <c r="C56">
        <v>1116</v>
      </c>
      <c r="D56">
        <v>1</v>
      </c>
      <c r="E56">
        <v>1</v>
      </c>
    </row>
    <row r="57" spans="1:4" ht="12.75">
      <c r="A57" t="s">
        <v>250</v>
      </c>
      <c r="B57">
        <v>888</v>
      </c>
      <c r="C57">
        <v>587</v>
      </c>
      <c r="D57">
        <v>1</v>
      </c>
    </row>
    <row r="58" spans="1:5" ht="12.75">
      <c r="A58" t="s">
        <v>252</v>
      </c>
      <c r="B58">
        <v>800</v>
      </c>
      <c r="C58">
        <v>601</v>
      </c>
      <c r="D58">
        <v>2</v>
      </c>
      <c r="E58">
        <v>2</v>
      </c>
    </row>
    <row r="59" spans="1:4" ht="12.75">
      <c r="A59" t="s">
        <v>254</v>
      </c>
      <c r="B59">
        <v>1793</v>
      </c>
      <c r="C59">
        <v>1413</v>
      </c>
      <c r="D59">
        <v>1</v>
      </c>
    </row>
    <row r="60" spans="1:5" ht="12.75">
      <c r="A60" t="s">
        <v>255</v>
      </c>
      <c r="B60">
        <v>1884</v>
      </c>
      <c r="C60">
        <v>1074</v>
      </c>
      <c r="D60">
        <v>6</v>
      </c>
      <c r="E60">
        <v>4</v>
      </c>
    </row>
    <row r="61" spans="1:5" ht="12.75">
      <c r="A61" t="s">
        <v>257</v>
      </c>
      <c r="B61">
        <v>3027</v>
      </c>
      <c r="C61">
        <v>2189</v>
      </c>
      <c r="D61">
        <v>2</v>
      </c>
      <c r="E61">
        <v>2</v>
      </c>
    </row>
    <row r="62" spans="1:3" ht="12.75">
      <c r="A62" t="s">
        <v>265</v>
      </c>
      <c r="B62">
        <v>93</v>
      </c>
      <c r="C62">
        <v>83</v>
      </c>
    </row>
    <row r="63" ht="12.75">
      <c r="A63" t="s">
        <v>316</v>
      </c>
    </row>
    <row r="64" spans="1:3" ht="12.75">
      <c r="A64" t="s">
        <v>214</v>
      </c>
      <c r="B64">
        <v>49</v>
      </c>
      <c r="C64">
        <v>16</v>
      </c>
    </row>
  </sheetData>
  <mergeCells count="1">
    <mergeCell ref="A1:E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5"/>
  <dimension ref="A1:C4"/>
  <sheetViews>
    <sheetView workbookViewId="0" topLeftCell="A1">
      <selection activeCell="C15" sqref="C15"/>
    </sheetView>
  </sheetViews>
  <sheetFormatPr defaultColWidth="9.140625" defaultRowHeight="12.75"/>
  <cols>
    <col min="3" max="3" width="17.00390625" style="0" customWidth="1"/>
  </cols>
  <sheetData>
    <row r="1" spans="1:3" ht="12.75">
      <c r="A1" s="232" t="s">
        <v>329</v>
      </c>
      <c r="B1" s="232"/>
      <c r="C1" s="161" t="s">
        <v>328</v>
      </c>
    </row>
    <row r="2" spans="1:3" ht="12.75">
      <c r="A2" t="s">
        <v>26</v>
      </c>
      <c r="B2" s="160">
        <f>SUM(B3:B4)</f>
        <v>142</v>
      </c>
      <c r="C2" s="160">
        <f>SUM(C3:C4)</f>
        <v>99</v>
      </c>
    </row>
    <row r="3" spans="1:3" ht="12.75">
      <c r="A3" t="s">
        <v>265</v>
      </c>
      <c r="B3" s="163">
        <f>IF(ISNA(VLOOKUP(A3,Other_Data!A2:E65,2,FALSE)),"0",(VLOOKUP(A3,Other_Data!A2:E65,2,FALSE)))</f>
        <v>93</v>
      </c>
      <c r="C3" s="163">
        <f>IF(ISNA(VLOOKUP(A3,Other_Data!A2:E65,3,FALSE)),"0",(VLOOKUP(A3,Other_Data!A2:E65,3,FALSE)))</f>
        <v>83</v>
      </c>
    </row>
    <row r="4" spans="1:3" ht="12.75">
      <c r="A4" t="s">
        <v>214</v>
      </c>
      <c r="B4" s="163">
        <f>IF(ISNA(VLOOKUP(A4,Other_Data!A3:E66,2,FALSE)),"0",(VLOOKUP(A4,Other_Data!A3:E66,2,FALSE)))</f>
        <v>49</v>
      </c>
      <c r="C4" s="163">
        <f>IF(ISNA(VLOOKUP(A4,Other_Data!A2:E65,3,FALSE)),"0",(VLOOKUP(A4,Other_Data!A2:E65,3,FALSE)))</f>
        <v>16</v>
      </c>
    </row>
  </sheetData>
  <mergeCells count="1">
    <mergeCell ref="A1:B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28, 2012 Monday Morning Workload Report (Office of Performance Analysis and Integrity)</dc:title>
  <dc:subject>April 28, 2012-Monday Morning Workload Report</dc:subject>
  <dc:creator/>
  <cp:keywords>vacols, scorecard, rating, pending, 180, c&amp;p, wipp, pre-discharge,  appeals, SOC's, adjudicative, IVMs, guarantees, COE</cp:keywords>
  <dc:description/>
  <cp:lastModifiedBy>dmokwall</cp:lastModifiedBy>
  <cp:lastPrinted>2012-03-23T19:53:54Z</cp:lastPrinted>
  <dcterms:created xsi:type="dcterms:W3CDTF">2009-08-25T18:46:26Z</dcterms:created>
  <dcterms:modified xsi:type="dcterms:W3CDTF">2012-05-08T22:12:20Z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20120221</vt:lpwstr>
  </property>
  <property fmtid="{D5CDD505-2E9C-101B-9397-08002B2CF9AE}" pid="6" name="Type">
    <vt:lpwstr>Report</vt:lpwstr>
  </property>
</Properties>
</file>