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35" windowWidth="5805" windowHeight="7245"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<sst xmlns="http://schemas.openxmlformats.org/spreadsheetml/2006/main" count="88" uniqueCount="86">
  <si>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For the Week of: 
July 5 - July 10, 2004</t>
  </si>
  <si>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</si>
  <si>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</si>
  <si>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</si>
  <si>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</si>
  <si>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</si>
  <si>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</si>
  <si>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</si>
  <si>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</si>
  <si>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</si>
  <si>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</si>
  <si>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</si>
  <si>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</si>
  <si>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</si>
  <si>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</si>
  <si>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</si>
  <si>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</si>
  <si>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</si>
  <si>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</si>
  <si>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</si>
  <si>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</si>
  <si>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</si>
  <si>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</si>
  <si>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</si>
  <si>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</si>
  <si>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</si>
  <si>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</si>
  <si>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</si>
  <si>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</si>
  <si>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</si>
  <si>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</si>
  <si>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</si>
  <si>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</si>
  <si>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</si>
  <si>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</si>
  <si>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</si>
  <si>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</si>
  <si>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</si>
  <si>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</si>
  <si>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</si>
  <si>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</si>
  <si>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</si>
  <si>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</si>
  <si>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</si>
  <si>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</si>
  <si>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</si>
  <si>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</si>
  <si>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</si>
  <si>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</si>
  <si>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</si>
  <si>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</si>
  <si>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</si>
  <si>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</si>
  <si>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</si>
  <si>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</si>
  <si>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</si>
  <si>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</si>
  <si>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</si>
  <si>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</si>
  <si>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</si>
  <si>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</si>
  <si>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</si>
  <si>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</si>
  <si>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</si>
  <si>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</si>
  <si>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</si>
  <si>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</si>
  <si>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</si>
  <si>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</si>
  <si>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</si>
  <si>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</si>
  <si>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</si>
  <si>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</si>
  <si>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</si>
  <si>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</si>
  <si>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</si>
  <si>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</si>
  <si>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</si>
  <si>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</si>
  <si>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</si>
  <si>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</si>
  <si>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</si>
  <si>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</si>
  <si>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</si>
  <si>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Last Week</t>
  </si>
  <si>
    <t xml:space="preserve">This report includes the following RATING and NON-RATING PENDING counts for the PMCs:  Milwaukee - 18 Rating, 4,567 Non-Rating; Philadelphia - 22 Rating, 6,585 Non-Rating; St. Paul - 78 Rating, 6,944 Non-Rating.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</si>
</sst>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thin"/>
      <top>
        <color indexed="63"/>
      </top>
      <bottom>
        <color indexed="63"/>
      </bottom>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4" fontId="1" fillId="0" borderId="1" xfId="0" applyNumberFormat="1" applyFont="1" applyBorder="1" applyAlignment="1">
      <alignment horizontal="left" vertical="center" wrapText="1"/>
    </xf>
    <xf numFmtId="4" fontId="1" fillId="0" borderId="0" xfId="0" applyNumberFormat="1" applyFont="1" applyAlignment="1">
      <alignment horizontal="center" vertical="center" wrapText="1"/>
    </xf>
    <xf numFmtId="10" fontId="1" fillId="0" borderId="2"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1"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1"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1" xfId="0" applyNumberFormat="1" applyFont="1" applyFill="1" applyBorder="1" applyAlignment="1">
      <alignment horizontal="left"/>
    </xf>
    <xf numFmtId="3" fontId="3" fillId="0" borderId="0" xfId="0" applyNumberFormat="1" applyFont="1" applyFill="1" applyBorder="1" applyAlignment="1">
      <alignment/>
    </xf>
    <xf numFmtId="3" fontId="3" fillId="0" borderId="1"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1"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1"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1"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1"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2"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1" xfId="0" applyNumberFormat="1" applyFont="1" applyFill="1" applyBorder="1" applyAlignment="1">
      <alignment/>
    </xf>
    <xf numFmtId="165" fontId="1" fillId="0" borderId="2"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2"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1"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12-04"/>
      <sheetName val="7-6-04a"/>
      <sheetName val="06-28-04a"/>
      <sheetName val="06-21-04a"/>
      <sheetName val="06-14-04b"/>
      <sheetName val="06-07-04b"/>
      <sheetName val="06-01-04"/>
      <sheetName val="05-24-04 a"/>
      <sheetName val="05-17a-04"/>
      <sheetName val="5-10-04a"/>
      <sheetName val="5-3-04a"/>
      <sheetName val="4-26-04a"/>
      <sheetName val="4-19-04a"/>
      <sheetName val="04-12-04a"/>
      <sheetName val="04-05-04"/>
      <sheetName val="3-21-04"/>
      <sheetName val="3-15-04"/>
      <sheetName val="03-15-04A"/>
      <sheetName val="03-08-04"/>
    </sheetNames>
    <sheetDataSet>
      <sheetData sheetId="0">
        <row r="9">
          <cell r="J9">
            <v>1301</v>
          </cell>
          <cell r="P9">
            <v>154</v>
          </cell>
        </row>
        <row r="10">
          <cell r="J10">
            <v>1434</v>
          </cell>
          <cell r="P10">
            <v>160</v>
          </cell>
        </row>
        <row r="11">
          <cell r="J11">
            <v>1721</v>
          </cell>
          <cell r="P11">
            <v>291</v>
          </cell>
        </row>
        <row r="12">
          <cell r="J12">
            <v>2586</v>
          </cell>
          <cell r="P12">
            <v>700</v>
          </cell>
        </row>
        <row r="13">
          <cell r="J13">
            <v>1952</v>
          </cell>
          <cell r="P13">
            <v>421</v>
          </cell>
        </row>
        <row r="14">
          <cell r="J14">
            <v>878</v>
          </cell>
          <cell r="P14">
            <v>95</v>
          </cell>
        </row>
        <row r="15">
          <cell r="J15">
            <v>1998</v>
          </cell>
          <cell r="P15">
            <v>307</v>
          </cell>
        </row>
        <row r="16">
          <cell r="J16">
            <v>397</v>
          </cell>
          <cell r="P16">
            <v>69</v>
          </cell>
        </row>
        <row r="17">
          <cell r="J17">
            <v>2252</v>
          </cell>
          <cell r="P17">
            <v>425</v>
          </cell>
        </row>
        <row r="18">
          <cell r="J18">
            <v>1949</v>
          </cell>
          <cell r="P18">
            <v>342</v>
          </cell>
        </row>
        <row r="19">
          <cell r="J19">
            <v>2279</v>
          </cell>
          <cell r="P19">
            <v>247</v>
          </cell>
        </row>
        <row r="22">
          <cell r="J22">
            <v>1085</v>
          </cell>
          <cell r="P22">
            <v>301</v>
          </cell>
        </row>
        <row r="25">
          <cell r="J25">
            <v>943</v>
          </cell>
          <cell r="P25">
            <v>100</v>
          </cell>
        </row>
        <row r="26">
          <cell r="J26">
            <v>462</v>
          </cell>
          <cell r="P26">
            <v>101</v>
          </cell>
        </row>
        <row r="27">
          <cell r="J27">
            <v>123</v>
          </cell>
          <cell r="P27">
            <v>39</v>
          </cell>
        </row>
        <row r="30">
          <cell r="J30">
            <v>460</v>
          </cell>
          <cell r="P30">
            <v>40</v>
          </cell>
        </row>
        <row r="32">
          <cell r="J32">
            <v>4465</v>
          </cell>
          <cell r="P32">
            <v>567</v>
          </cell>
        </row>
        <row r="33">
          <cell r="J33">
            <v>1873</v>
          </cell>
          <cell r="P33">
            <v>627</v>
          </cell>
        </row>
        <row r="34">
          <cell r="J34">
            <v>1374</v>
          </cell>
          <cell r="P34">
            <v>150</v>
          </cell>
        </row>
        <row r="35">
          <cell r="J35">
            <v>1793</v>
          </cell>
          <cell r="P35">
            <v>319</v>
          </cell>
        </row>
        <row r="36">
          <cell r="J36">
            <v>2624</v>
          </cell>
          <cell r="P36">
            <v>222</v>
          </cell>
        </row>
        <row r="37">
          <cell r="J37">
            <v>4395</v>
          </cell>
          <cell r="P37">
            <v>556</v>
          </cell>
        </row>
        <row r="38">
          <cell r="J38">
            <v>3289</v>
          </cell>
          <cell r="P38">
            <v>292</v>
          </cell>
        </row>
        <row r="39">
          <cell r="J39">
            <v>1771</v>
          </cell>
          <cell r="P39">
            <v>545</v>
          </cell>
        </row>
        <row r="40">
          <cell r="J40">
            <v>1972</v>
          </cell>
          <cell r="P40">
            <v>375</v>
          </cell>
        </row>
        <row r="41">
          <cell r="J41">
            <v>7536</v>
          </cell>
          <cell r="P41">
            <v>1536</v>
          </cell>
        </row>
        <row r="42">
          <cell r="J42">
            <v>168</v>
          </cell>
          <cell r="P42">
            <v>29</v>
          </cell>
        </row>
        <row r="43">
          <cell r="J43">
            <v>2770</v>
          </cell>
          <cell r="P43">
            <v>668</v>
          </cell>
        </row>
        <row r="45">
          <cell r="J45">
            <v>1698</v>
          </cell>
          <cell r="P45">
            <v>281</v>
          </cell>
        </row>
        <row r="46">
          <cell r="J46">
            <v>906</v>
          </cell>
          <cell r="P46">
            <v>114</v>
          </cell>
        </row>
        <row r="47">
          <cell r="J47">
            <v>133</v>
          </cell>
          <cell r="P47">
            <v>112</v>
          </cell>
        </row>
        <row r="48">
          <cell r="J48">
            <v>5381</v>
          </cell>
          <cell r="P48">
            <v>350</v>
          </cell>
        </row>
        <row r="51">
          <cell r="J51">
            <v>705</v>
          </cell>
          <cell r="P51">
            <v>289</v>
          </cell>
        </row>
        <row r="52">
          <cell r="J52">
            <v>1671</v>
          </cell>
          <cell r="P52">
            <v>424</v>
          </cell>
        </row>
        <row r="53">
          <cell r="J53">
            <v>2265</v>
          </cell>
          <cell r="P53">
            <v>170</v>
          </cell>
        </row>
        <row r="56">
          <cell r="J56">
            <v>1740</v>
          </cell>
          <cell r="P56">
            <v>415</v>
          </cell>
        </row>
        <row r="57">
          <cell r="J57">
            <v>2609</v>
          </cell>
          <cell r="P57">
            <v>294</v>
          </cell>
        </row>
        <row r="58">
          <cell r="J58">
            <v>187</v>
          </cell>
          <cell r="P58">
            <v>120</v>
          </cell>
        </row>
        <row r="59">
          <cell r="J59">
            <v>3457</v>
          </cell>
          <cell r="P59">
            <v>232</v>
          </cell>
        </row>
        <row r="60">
          <cell r="J60">
            <v>1045</v>
          </cell>
          <cell r="P60">
            <v>381</v>
          </cell>
        </row>
        <row r="63">
          <cell r="J63">
            <v>6798</v>
          </cell>
          <cell r="P63">
            <v>1511</v>
          </cell>
        </row>
        <row r="64">
          <cell r="J64">
            <v>755</v>
          </cell>
          <cell r="P64">
            <v>184</v>
          </cell>
        </row>
        <row r="66">
          <cell r="J66">
            <v>767</v>
          </cell>
          <cell r="P66">
            <v>226</v>
          </cell>
        </row>
        <row r="67">
          <cell r="J67">
            <v>487</v>
          </cell>
          <cell r="P67">
            <v>69</v>
          </cell>
        </row>
        <row r="68">
          <cell r="J68">
            <v>490</v>
          </cell>
          <cell r="P68">
            <v>320</v>
          </cell>
        </row>
        <row r="69">
          <cell r="J69">
            <v>2265</v>
          </cell>
          <cell r="P69">
            <v>200</v>
          </cell>
        </row>
        <row r="72">
          <cell r="J72">
            <v>528</v>
          </cell>
          <cell r="P72">
            <v>63</v>
          </cell>
        </row>
        <row r="73">
          <cell r="J73">
            <v>742</v>
          </cell>
          <cell r="P73">
            <v>36</v>
          </cell>
        </row>
        <row r="74">
          <cell r="J74">
            <v>3879</v>
          </cell>
          <cell r="P74">
            <v>547</v>
          </cell>
        </row>
        <row r="75">
          <cell r="J75">
            <v>1363</v>
          </cell>
          <cell r="P75">
            <v>421</v>
          </cell>
        </row>
        <row r="76">
          <cell r="J76">
            <v>2035</v>
          </cell>
          <cell r="P76">
            <v>686</v>
          </cell>
        </row>
        <row r="77">
          <cell r="J77">
            <v>1603</v>
          </cell>
          <cell r="P77">
            <v>329</v>
          </cell>
        </row>
        <row r="78">
          <cell r="J78">
            <v>2934</v>
          </cell>
          <cell r="P78">
            <v>377</v>
          </cell>
        </row>
        <row r="79">
          <cell r="J79">
            <v>1035</v>
          </cell>
          <cell r="P79">
            <v>193</v>
          </cell>
        </row>
        <row r="80">
          <cell r="J80">
            <v>168</v>
          </cell>
          <cell r="P80">
            <v>104</v>
          </cell>
        </row>
        <row r="81">
          <cell r="J81">
            <v>2036</v>
          </cell>
          <cell r="P81">
            <v>215</v>
          </cell>
        </row>
        <row r="82">
          <cell r="J82">
            <v>2296</v>
          </cell>
          <cell r="P82">
            <v>464</v>
          </cell>
        </row>
        <row r="84">
          <cell r="M84">
            <v>20856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92</v>
          </cell>
        </row>
        <row r="7">
          <cell r="C7">
            <v>29</v>
          </cell>
        </row>
        <row r="8">
          <cell r="C8">
            <v>72</v>
          </cell>
        </row>
        <row r="9">
          <cell r="C9">
            <v>1</v>
          </cell>
        </row>
        <row r="10">
          <cell r="C10">
            <v>23</v>
          </cell>
        </row>
        <row r="12">
          <cell r="C12">
            <v>10</v>
          </cell>
        </row>
        <row r="13">
          <cell r="C13">
            <v>16</v>
          </cell>
        </row>
        <row r="14">
          <cell r="C14">
            <v>79</v>
          </cell>
        </row>
        <row r="15">
          <cell r="C15">
            <v>65</v>
          </cell>
        </row>
        <row r="18">
          <cell r="C18">
            <v>44</v>
          </cell>
        </row>
        <row r="20">
          <cell r="C20">
            <v>23</v>
          </cell>
        </row>
        <row r="22">
          <cell r="C22">
            <v>760</v>
          </cell>
        </row>
        <row r="23">
          <cell r="C23">
            <v>134</v>
          </cell>
        </row>
        <row r="24">
          <cell r="C24">
            <v>1</v>
          </cell>
        </row>
        <row r="25">
          <cell r="C25">
            <v>46</v>
          </cell>
        </row>
        <row r="26">
          <cell r="C26">
            <v>929</v>
          </cell>
        </row>
        <row r="27">
          <cell r="C27">
            <v>77</v>
          </cell>
        </row>
        <row r="28">
          <cell r="C28">
            <v>484</v>
          </cell>
        </row>
        <row r="29">
          <cell r="C29">
            <v>603</v>
          </cell>
        </row>
        <row r="31">
          <cell r="C31">
            <v>825</v>
          </cell>
        </row>
        <row r="32">
          <cell r="C32">
            <v>310</v>
          </cell>
        </row>
        <row r="33">
          <cell r="C33">
            <v>1446</v>
          </cell>
        </row>
        <row r="35">
          <cell r="C35">
            <v>236</v>
          </cell>
        </row>
        <row r="37">
          <cell r="C37">
            <v>40</v>
          </cell>
        </row>
        <row r="38">
          <cell r="C38">
            <v>277</v>
          </cell>
        </row>
        <row r="39">
          <cell r="C39">
            <v>218</v>
          </cell>
        </row>
        <row r="40">
          <cell r="C40">
            <v>69</v>
          </cell>
        </row>
        <row r="41">
          <cell r="C41">
            <v>1</v>
          </cell>
        </row>
        <row r="42">
          <cell r="C42">
            <v>538</v>
          </cell>
        </row>
        <row r="43">
          <cell r="C43">
            <v>23</v>
          </cell>
        </row>
        <row r="45">
          <cell r="C45">
            <v>304</v>
          </cell>
        </row>
        <row r="47">
          <cell r="C47">
            <v>721</v>
          </cell>
        </row>
        <row r="48">
          <cell r="C48">
            <v>40</v>
          </cell>
        </row>
        <row r="50">
          <cell r="C50">
            <v>2</v>
          </cell>
        </row>
        <row r="51">
          <cell r="C51">
            <v>73</v>
          </cell>
        </row>
        <row r="52">
          <cell r="C52">
            <v>15</v>
          </cell>
        </row>
        <row r="53">
          <cell r="C53">
            <v>473</v>
          </cell>
        </row>
        <row r="54">
          <cell r="C54">
            <v>44</v>
          </cell>
        </row>
        <row r="55">
          <cell r="C55">
            <v>47</v>
          </cell>
        </row>
        <row r="56">
          <cell r="C56">
            <v>6</v>
          </cell>
        </row>
        <row r="58">
          <cell r="C58">
            <v>69</v>
          </cell>
        </row>
        <row r="59">
          <cell r="C59">
            <v>209</v>
          </cell>
        </row>
        <row r="62">
          <cell r="C62">
            <v>98</v>
          </cell>
        </row>
        <row r="63">
          <cell r="C63">
            <v>1231</v>
          </cell>
        </row>
        <row r="64">
          <cell r="C64">
            <v>984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4805</v>
          </cell>
          <cell r="C7">
            <v>1216</v>
          </cell>
          <cell r="E7">
            <v>474</v>
          </cell>
          <cell r="F7">
            <v>16</v>
          </cell>
          <cell r="H7">
            <v>5784</v>
          </cell>
          <cell r="I7">
            <v>1266</v>
          </cell>
          <cell r="K7">
            <v>5</v>
          </cell>
        </row>
        <row r="8">
          <cell r="B8">
            <v>3971</v>
          </cell>
          <cell r="C8">
            <v>1042</v>
          </cell>
          <cell r="E8">
            <v>1683</v>
          </cell>
          <cell r="F8">
            <v>526</v>
          </cell>
          <cell r="H8">
            <v>6080</v>
          </cell>
          <cell r="I8">
            <v>1640</v>
          </cell>
        </row>
        <row r="9">
          <cell r="B9">
            <v>5010</v>
          </cell>
          <cell r="C9">
            <v>1285</v>
          </cell>
          <cell r="E9">
            <v>1429</v>
          </cell>
          <cell r="F9">
            <v>216</v>
          </cell>
          <cell r="H9">
            <v>6888</v>
          </cell>
          <cell r="I9">
            <v>1582</v>
          </cell>
        </row>
        <row r="10">
          <cell r="B10">
            <v>9614</v>
          </cell>
          <cell r="C10">
            <v>2179</v>
          </cell>
          <cell r="E10">
            <v>2476</v>
          </cell>
          <cell r="F10">
            <v>599</v>
          </cell>
          <cell r="H10">
            <v>12565</v>
          </cell>
          <cell r="I10">
            <v>2830</v>
          </cell>
        </row>
        <row r="11">
          <cell r="B11">
            <v>6948</v>
          </cell>
          <cell r="C11">
            <v>1598</v>
          </cell>
          <cell r="E11">
            <v>1770</v>
          </cell>
          <cell r="F11">
            <v>265</v>
          </cell>
          <cell r="H11">
            <v>9474</v>
          </cell>
          <cell r="I11">
            <v>2008</v>
          </cell>
          <cell r="K11">
            <v>1</v>
          </cell>
        </row>
        <row r="12">
          <cell r="B12">
            <v>1716</v>
          </cell>
          <cell r="C12">
            <v>272</v>
          </cell>
          <cell r="E12">
            <v>447</v>
          </cell>
          <cell r="F12">
            <v>42</v>
          </cell>
          <cell r="H12">
            <v>2496</v>
          </cell>
          <cell r="I12">
            <v>399</v>
          </cell>
        </row>
        <row r="13">
          <cell r="B13">
            <v>5552</v>
          </cell>
          <cell r="C13">
            <v>899</v>
          </cell>
          <cell r="E13">
            <v>693</v>
          </cell>
          <cell r="F13">
            <v>53</v>
          </cell>
          <cell r="H13">
            <v>6641</v>
          </cell>
          <cell r="I13">
            <v>1024</v>
          </cell>
          <cell r="K13">
            <v>1</v>
          </cell>
        </row>
        <row r="14">
          <cell r="B14">
            <v>1322</v>
          </cell>
          <cell r="C14">
            <v>254</v>
          </cell>
          <cell r="E14">
            <v>242</v>
          </cell>
          <cell r="F14">
            <v>15</v>
          </cell>
          <cell r="H14">
            <v>1746</v>
          </cell>
          <cell r="I14">
            <v>306</v>
          </cell>
        </row>
        <row r="15">
          <cell r="B15">
            <v>7852</v>
          </cell>
          <cell r="C15">
            <v>2566</v>
          </cell>
          <cell r="E15">
            <v>1621</v>
          </cell>
          <cell r="F15">
            <v>164</v>
          </cell>
          <cell r="H15">
            <v>10119</v>
          </cell>
          <cell r="I15">
            <v>2910</v>
          </cell>
        </row>
        <row r="16">
          <cell r="B16">
            <v>3204</v>
          </cell>
          <cell r="C16">
            <v>658</v>
          </cell>
          <cell r="E16">
            <v>518</v>
          </cell>
          <cell r="F16">
            <v>54</v>
          </cell>
          <cell r="H16">
            <v>3929</v>
          </cell>
          <cell r="I16">
            <v>757</v>
          </cell>
        </row>
        <row r="17">
          <cell r="B17">
            <v>6682</v>
          </cell>
          <cell r="C17">
            <v>1302</v>
          </cell>
          <cell r="E17">
            <v>12524</v>
          </cell>
          <cell r="F17">
            <v>1133</v>
          </cell>
          <cell r="H17">
            <v>24279</v>
          </cell>
          <cell r="I17">
            <v>2993</v>
          </cell>
          <cell r="K17">
            <v>851</v>
          </cell>
        </row>
        <row r="18">
          <cell r="B18">
            <v>4746</v>
          </cell>
          <cell r="C18">
            <v>1122</v>
          </cell>
          <cell r="E18">
            <v>1215</v>
          </cell>
          <cell r="F18">
            <v>211</v>
          </cell>
          <cell r="H18">
            <v>6126</v>
          </cell>
          <cell r="I18">
            <v>1361</v>
          </cell>
        </row>
        <row r="19">
          <cell r="B19">
            <v>1667</v>
          </cell>
          <cell r="C19">
            <v>370</v>
          </cell>
          <cell r="E19">
            <v>166</v>
          </cell>
          <cell r="F19">
            <v>4</v>
          </cell>
          <cell r="H19">
            <v>2046</v>
          </cell>
          <cell r="I19">
            <v>452</v>
          </cell>
        </row>
        <row r="20">
          <cell r="B20">
            <v>2365</v>
          </cell>
          <cell r="C20">
            <v>349</v>
          </cell>
          <cell r="E20">
            <v>359</v>
          </cell>
          <cell r="F20">
            <v>21</v>
          </cell>
          <cell r="H20">
            <v>2970</v>
          </cell>
          <cell r="I20">
            <v>396</v>
          </cell>
        </row>
        <row r="21">
          <cell r="B21">
            <v>606</v>
          </cell>
          <cell r="C21">
            <v>59</v>
          </cell>
          <cell r="E21">
            <v>124</v>
          </cell>
          <cell r="F21">
            <v>4</v>
          </cell>
          <cell r="H21">
            <v>782</v>
          </cell>
          <cell r="I21">
            <v>65</v>
          </cell>
          <cell r="K21">
            <v>1</v>
          </cell>
        </row>
        <row r="22">
          <cell r="B22">
            <v>949</v>
          </cell>
          <cell r="C22">
            <v>252</v>
          </cell>
          <cell r="E22">
            <v>462</v>
          </cell>
          <cell r="F22">
            <v>190</v>
          </cell>
          <cell r="H22">
            <v>1476</v>
          </cell>
          <cell r="I22">
            <v>462</v>
          </cell>
        </row>
        <row r="24">
          <cell r="B24">
            <v>10442</v>
          </cell>
          <cell r="C24">
            <v>1803</v>
          </cell>
          <cell r="E24">
            <v>1360</v>
          </cell>
          <cell r="F24">
            <v>34</v>
          </cell>
          <cell r="H24">
            <v>12349</v>
          </cell>
          <cell r="I24">
            <v>1857</v>
          </cell>
        </row>
        <row r="25">
          <cell r="B25">
            <v>6271</v>
          </cell>
          <cell r="C25">
            <v>906</v>
          </cell>
          <cell r="E25">
            <v>1603</v>
          </cell>
          <cell r="F25">
            <v>199</v>
          </cell>
          <cell r="H25">
            <v>8785</v>
          </cell>
          <cell r="I25">
            <v>1267</v>
          </cell>
        </row>
        <row r="26">
          <cell r="B26">
            <v>3643</v>
          </cell>
          <cell r="C26">
            <v>679</v>
          </cell>
          <cell r="E26">
            <v>656</v>
          </cell>
          <cell r="F26">
            <v>35</v>
          </cell>
          <cell r="H26">
            <v>4696</v>
          </cell>
          <cell r="I26">
            <v>770</v>
          </cell>
        </row>
        <row r="27">
          <cell r="B27">
            <v>3845</v>
          </cell>
          <cell r="C27">
            <v>595</v>
          </cell>
          <cell r="E27">
            <v>1057</v>
          </cell>
          <cell r="F27">
            <v>39</v>
          </cell>
          <cell r="H27">
            <v>5633</v>
          </cell>
          <cell r="I27">
            <v>907</v>
          </cell>
        </row>
        <row r="28">
          <cell r="B28">
            <v>7164</v>
          </cell>
          <cell r="C28">
            <v>2108</v>
          </cell>
          <cell r="E28">
            <v>1128</v>
          </cell>
          <cell r="F28">
            <v>252</v>
          </cell>
          <cell r="H28">
            <v>9137</v>
          </cell>
          <cell r="I28">
            <v>2444</v>
          </cell>
        </row>
        <row r="29">
          <cell r="B29">
            <v>10292</v>
          </cell>
          <cell r="C29">
            <v>3072</v>
          </cell>
          <cell r="E29">
            <v>1948</v>
          </cell>
          <cell r="F29">
            <v>163</v>
          </cell>
          <cell r="H29">
            <v>12708</v>
          </cell>
          <cell r="I29">
            <v>3338</v>
          </cell>
          <cell r="K29">
            <v>1</v>
          </cell>
        </row>
        <row r="30">
          <cell r="B30">
            <v>7499</v>
          </cell>
          <cell r="C30">
            <v>904</v>
          </cell>
          <cell r="E30">
            <v>1136</v>
          </cell>
          <cell r="F30">
            <v>15</v>
          </cell>
          <cell r="H30">
            <v>9220</v>
          </cell>
          <cell r="I30">
            <v>983</v>
          </cell>
          <cell r="K30">
            <v>1</v>
          </cell>
        </row>
        <row r="31">
          <cell r="B31">
            <v>11974</v>
          </cell>
          <cell r="C31">
            <v>3245</v>
          </cell>
          <cell r="E31">
            <v>2283</v>
          </cell>
          <cell r="F31">
            <v>68</v>
          </cell>
          <cell r="H31">
            <v>15590</v>
          </cell>
          <cell r="I31">
            <v>3428</v>
          </cell>
          <cell r="K31">
            <v>3</v>
          </cell>
        </row>
        <row r="32">
          <cell r="B32">
            <v>2898</v>
          </cell>
          <cell r="C32">
            <v>407</v>
          </cell>
          <cell r="E32">
            <v>1569</v>
          </cell>
          <cell r="F32">
            <v>64</v>
          </cell>
          <cell r="H32">
            <v>5198</v>
          </cell>
          <cell r="I32">
            <v>560</v>
          </cell>
          <cell r="K32">
            <v>1</v>
          </cell>
        </row>
        <row r="33">
          <cell r="B33">
            <v>19809</v>
          </cell>
          <cell r="C33">
            <v>3333</v>
          </cell>
          <cell r="E33">
            <v>6205</v>
          </cell>
          <cell r="F33">
            <v>880</v>
          </cell>
          <cell r="H33">
            <v>27992</v>
          </cell>
          <cell r="I33">
            <v>4866</v>
          </cell>
          <cell r="K33">
            <v>9</v>
          </cell>
        </row>
        <row r="34">
          <cell r="B34">
            <v>987</v>
          </cell>
          <cell r="C34">
            <v>348</v>
          </cell>
          <cell r="E34">
            <v>159</v>
          </cell>
          <cell r="F34">
            <v>29</v>
          </cell>
          <cell r="H34">
            <v>1416</v>
          </cell>
          <cell r="I34">
            <v>421</v>
          </cell>
        </row>
        <row r="35">
          <cell r="B35">
            <v>12160</v>
          </cell>
          <cell r="C35">
            <v>2138</v>
          </cell>
          <cell r="E35">
            <v>1532</v>
          </cell>
          <cell r="F35">
            <v>78</v>
          </cell>
          <cell r="H35">
            <v>14395</v>
          </cell>
          <cell r="I35">
            <v>2232</v>
          </cell>
          <cell r="K35">
            <v>7</v>
          </cell>
        </row>
        <row r="37">
          <cell r="B37">
            <v>8163</v>
          </cell>
          <cell r="C37">
            <v>1921</v>
          </cell>
          <cell r="E37">
            <v>2086</v>
          </cell>
          <cell r="F37">
            <v>230</v>
          </cell>
          <cell r="H37">
            <v>10856</v>
          </cell>
          <cell r="I37">
            <v>2320</v>
          </cell>
          <cell r="K37">
            <v>2</v>
          </cell>
        </row>
        <row r="38">
          <cell r="B38">
            <v>3424</v>
          </cell>
          <cell r="C38">
            <v>947</v>
          </cell>
          <cell r="E38">
            <v>1821</v>
          </cell>
          <cell r="F38">
            <v>453</v>
          </cell>
          <cell r="H38">
            <v>5537</v>
          </cell>
          <cell r="I38">
            <v>1474</v>
          </cell>
        </row>
        <row r="39">
          <cell r="B39">
            <v>1483</v>
          </cell>
          <cell r="C39">
            <v>127</v>
          </cell>
          <cell r="E39">
            <v>279</v>
          </cell>
          <cell r="F39">
            <v>6</v>
          </cell>
          <cell r="H39">
            <v>1844</v>
          </cell>
          <cell r="I39">
            <v>135</v>
          </cell>
        </row>
        <row r="40">
          <cell r="B40">
            <v>15081</v>
          </cell>
          <cell r="C40">
            <v>2775</v>
          </cell>
          <cell r="E40">
            <v>2120</v>
          </cell>
          <cell r="F40">
            <v>179</v>
          </cell>
          <cell r="H40">
            <v>18144</v>
          </cell>
          <cell r="I40">
            <v>3046</v>
          </cell>
          <cell r="K40">
            <v>1</v>
          </cell>
        </row>
        <row r="41">
          <cell r="B41">
            <v>2851</v>
          </cell>
          <cell r="C41">
            <v>428</v>
          </cell>
          <cell r="E41">
            <v>547</v>
          </cell>
          <cell r="F41">
            <v>40</v>
          </cell>
          <cell r="H41">
            <v>3712</v>
          </cell>
          <cell r="I41">
            <v>484</v>
          </cell>
        </row>
        <row r="42">
          <cell r="B42">
            <v>4617</v>
          </cell>
          <cell r="C42">
            <v>916</v>
          </cell>
          <cell r="E42">
            <v>1764</v>
          </cell>
          <cell r="F42">
            <v>274</v>
          </cell>
          <cell r="H42">
            <v>6846</v>
          </cell>
          <cell r="I42">
            <v>1324</v>
          </cell>
        </row>
        <row r="43">
          <cell r="B43">
            <v>5215</v>
          </cell>
          <cell r="C43">
            <v>1164</v>
          </cell>
          <cell r="E43">
            <v>12769</v>
          </cell>
          <cell r="F43">
            <v>1015</v>
          </cell>
          <cell r="H43">
            <v>23530</v>
          </cell>
          <cell r="I43">
            <v>2775</v>
          </cell>
          <cell r="K43">
            <v>522</v>
          </cell>
        </row>
        <row r="44">
          <cell r="B44">
            <v>6749</v>
          </cell>
          <cell r="C44">
            <v>1191</v>
          </cell>
          <cell r="E44">
            <v>1229</v>
          </cell>
          <cell r="F44">
            <v>58</v>
          </cell>
          <cell r="H44">
            <v>8616</v>
          </cell>
          <cell r="I44">
            <v>1268</v>
          </cell>
        </row>
        <row r="45">
          <cell r="B45">
            <v>6294</v>
          </cell>
          <cell r="C45">
            <v>980</v>
          </cell>
          <cell r="E45">
            <v>923</v>
          </cell>
          <cell r="F45">
            <v>44</v>
          </cell>
          <cell r="H45">
            <v>8613</v>
          </cell>
          <cell r="I45">
            <v>1767</v>
          </cell>
        </row>
        <row r="46">
          <cell r="B46">
            <v>1338</v>
          </cell>
          <cell r="C46">
            <v>165</v>
          </cell>
          <cell r="E46">
            <v>237</v>
          </cell>
          <cell r="F46">
            <v>4</v>
          </cell>
          <cell r="H46">
            <v>1670</v>
          </cell>
          <cell r="I46">
            <v>172</v>
          </cell>
        </row>
        <row r="47">
          <cell r="B47">
            <v>6738</v>
          </cell>
          <cell r="C47">
            <v>958</v>
          </cell>
          <cell r="E47">
            <v>1043</v>
          </cell>
          <cell r="F47">
            <v>91</v>
          </cell>
          <cell r="H47">
            <v>8169</v>
          </cell>
          <cell r="I47">
            <v>1094</v>
          </cell>
          <cell r="K47">
            <v>1</v>
          </cell>
        </row>
        <row r="48">
          <cell r="B48">
            <v>5324</v>
          </cell>
          <cell r="C48">
            <v>1008</v>
          </cell>
          <cell r="E48">
            <v>10986</v>
          </cell>
          <cell r="F48">
            <v>122</v>
          </cell>
          <cell r="H48">
            <v>20119</v>
          </cell>
          <cell r="I48">
            <v>1356</v>
          </cell>
          <cell r="K48">
            <v>589</v>
          </cell>
        </row>
        <row r="49">
          <cell r="B49">
            <v>18299</v>
          </cell>
          <cell r="C49">
            <v>3309</v>
          </cell>
          <cell r="E49">
            <v>2617</v>
          </cell>
          <cell r="F49">
            <v>160</v>
          </cell>
          <cell r="H49">
            <v>22891</v>
          </cell>
          <cell r="I49">
            <v>4112</v>
          </cell>
        </row>
        <row r="50">
          <cell r="B50">
            <v>4080</v>
          </cell>
          <cell r="C50">
            <v>1241</v>
          </cell>
          <cell r="E50">
            <v>1138</v>
          </cell>
          <cell r="F50">
            <v>161</v>
          </cell>
          <cell r="H50">
            <v>5616</v>
          </cell>
          <cell r="I50">
            <v>1441</v>
          </cell>
          <cell r="K50">
            <v>2</v>
          </cell>
        </row>
        <row r="52">
          <cell r="B52">
            <v>3338</v>
          </cell>
          <cell r="C52">
            <v>552</v>
          </cell>
          <cell r="E52">
            <v>508</v>
          </cell>
          <cell r="F52">
            <v>46</v>
          </cell>
          <cell r="H52">
            <v>4166</v>
          </cell>
          <cell r="I52">
            <v>658</v>
          </cell>
        </row>
        <row r="53">
          <cell r="B53">
            <v>1320</v>
          </cell>
          <cell r="C53">
            <v>303</v>
          </cell>
          <cell r="E53">
            <v>416</v>
          </cell>
          <cell r="F53">
            <v>19</v>
          </cell>
          <cell r="H53">
            <v>1837</v>
          </cell>
          <cell r="I53">
            <v>332</v>
          </cell>
        </row>
        <row r="54">
          <cell r="B54">
            <v>1986</v>
          </cell>
          <cell r="C54">
            <v>308</v>
          </cell>
          <cell r="E54">
            <v>295</v>
          </cell>
          <cell r="F54">
            <v>18</v>
          </cell>
          <cell r="H54">
            <v>2446</v>
          </cell>
          <cell r="I54">
            <v>344</v>
          </cell>
        </row>
        <row r="55">
          <cell r="B55">
            <v>6151</v>
          </cell>
          <cell r="C55">
            <v>1382</v>
          </cell>
          <cell r="E55">
            <v>607</v>
          </cell>
          <cell r="F55">
            <v>2</v>
          </cell>
          <cell r="H55">
            <v>7064</v>
          </cell>
          <cell r="I55">
            <v>1391</v>
          </cell>
        </row>
        <row r="56">
          <cell r="B56">
            <v>1742</v>
          </cell>
          <cell r="C56">
            <v>339</v>
          </cell>
          <cell r="E56">
            <v>153</v>
          </cell>
          <cell r="F56">
            <v>3</v>
          </cell>
          <cell r="H56">
            <v>2045</v>
          </cell>
          <cell r="I56">
            <v>342</v>
          </cell>
        </row>
        <row r="57">
          <cell r="B57">
            <v>2955</v>
          </cell>
          <cell r="C57">
            <v>726</v>
          </cell>
          <cell r="E57">
            <v>503</v>
          </cell>
          <cell r="F57">
            <v>58</v>
          </cell>
          <cell r="H57">
            <v>3667</v>
          </cell>
          <cell r="I57">
            <v>814</v>
          </cell>
        </row>
        <row r="58">
          <cell r="B58">
            <v>9974</v>
          </cell>
          <cell r="C58">
            <v>2637</v>
          </cell>
          <cell r="E58">
            <v>2910</v>
          </cell>
          <cell r="F58">
            <v>698</v>
          </cell>
          <cell r="H58">
            <v>13289</v>
          </cell>
          <cell r="I58">
            <v>3442</v>
          </cell>
          <cell r="K58">
            <v>2</v>
          </cell>
        </row>
        <row r="59">
          <cell r="B59">
            <v>1874</v>
          </cell>
          <cell r="C59">
            <v>183</v>
          </cell>
          <cell r="E59">
            <v>649</v>
          </cell>
          <cell r="F59">
            <v>63</v>
          </cell>
          <cell r="H59">
            <v>2826</v>
          </cell>
          <cell r="I59">
            <v>283</v>
          </cell>
        </row>
        <row r="60">
          <cell r="B60">
            <v>11237</v>
          </cell>
          <cell r="C60">
            <v>1681</v>
          </cell>
          <cell r="E60">
            <v>1942</v>
          </cell>
          <cell r="F60">
            <v>80</v>
          </cell>
          <cell r="H60">
            <v>13540</v>
          </cell>
          <cell r="I60">
            <v>1787</v>
          </cell>
        </row>
        <row r="61">
          <cell r="B61">
            <v>6973</v>
          </cell>
          <cell r="C61">
            <v>1520</v>
          </cell>
          <cell r="E61">
            <v>1969</v>
          </cell>
          <cell r="F61">
            <v>213</v>
          </cell>
          <cell r="H61">
            <v>9574</v>
          </cell>
          <cell r="I61">
            <v>1785</v>
          </cell>
        </row>
        <row r="62">
          <cell r="B62">
            <v>6305</v>
          </cell>
          <cell r="C62">
            <v>1141</v>
          </cell>
          <cell r="E62">
            <v>1023</v>
          </cell>
          <cell r="F62">
            <v>51</v>
          </cell>
          <cell r="H62">
            <v>7752</v>
          </cell>
          <cell r="I62">
            <v>1346</v>
          </cell>
        </row>
        <row r="63">
          <cell r="B63">
            <v>3313</v>
          </cell>
          <cell r="C63">
            <v>813</v>
          </cell>
          <cell r="E63">
            <v>627</v>
          </cell>
          <cell r="F63">
            <v>53</v>
          </cell>
          <cell r="H63">
            <v>4416</v>
          </cell>
          <cell r="I63">
            <v>927</v>
          </cell>
        </row>
        <row r="64">
          <cell r="B64">
            <v>1285</v>
          </cell>
          <cell r="C64">
            <v>128</v>
          </cell>
          <cell r="E64">
            <v>237</v>
          </cell>
          <cell r="F64">
            <v>4</v>
          </cell>
          <cell r="H64">
            <v>1670</v>
          </cell>
          <cell r="I64">
            <v>144</v>
          </cell>
        </row>
        <row r="65">
          <cell r="B65">
            <v>6869</v>
          </cell>
          <cell r="C65">
            <v>1417</v>
          </cell>
          <cell r="E65">
            <v>597</v>
          </cell>
          <cell r="F65">
            <v>18</v>
          </cell>
          <cell r="H65">
            <v>7952</v>
          </cell>
          <cell r="I65">
            <v>1521</v>
          </cell>
        </row>
        <row r="66">
          <cell r="B66">
            <v>10200</v>
          </cell>
          <cell r="C66">
            <v>2503</v>
          </cell>
          <cell r="E66">
            <v>3449</v>
          </cell>
          <cell r="F66">
            <v>240</v>
          </cell>
          <cell r="H66">
            <v>15152</v>
          </cell>
          <cell r="I66">
            <v>2873</v>
          </cell>
          <cell r="K66">
            <v>2</v>
          </cell>
        </row>
        <row r="68">
          <cell r="B68">
            <v>12</v>
          </cell>
          <cell r="C68">
            <v>7</v>
          </cell>
          <cell r="E68">
            <v>8</v>
          </cell>
          <cell r="F68">
            <v>0</v>
          </cell>
          <cell r="H68">
            <v>192</v>
          </cell>
          <cell r="I68">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8"/>
  <sheetViews>
    <sheetView tabSelected="1" zoomScale="75" zoomScaleNormal="75" workbookViewId="0" topLeftCell="A1">
      <pane xSplit="1" ySplit="6" topLeftCell="C7" activePane="bottomRight" state="frozen"/>
      <selection pane="topLeft" activeCell="A1" sqref="A1"/>
      <selection pane="topRight" activeCell="B1" sqref="B1"/>
      <selection pane="bottomLeft" activeCell="A7" sqref="A7"/>
      <selection pane="bottomRight" activeCell="A74" sqref="A74"/>
    </sheetView>
  </sheetViews>
  <sheetFormatPr defaultColWidth="9.140625" defaultRowHeight="12.75"/>
  <cols>
    <col min="1" max="1" width="27.57421875" style="12" customWidth="1"/>
    <col min="2" max="2" width="9.28125" style="12" customWidth="1"/>
    <col min="3" max="3" width="8.57421875" style="12" customWidth="1"/>
    <col min="4" max="4" width="7.8515625" style="71" customWidth="1"/>
    <col min="5" max="5" width="8.8515625" style="12" customWidth="1"/>
    <col min="6" max="6" width="9.421875" style="12" customWidth="1"/>
    <col min="7" max="7" width="7.7109375" style="71" customWidth="1"/>
    <col min="8" max="8" width="8.57421875" style="12" customWidth="1"/>
    <col min="9" max="9" width="9.421875" style="12" customWidth="1"/>
    <col min="10" max="10" width="8.7109375" style="71" customWidth="1"/>
    <col min="11" max="11" width="8.7109375" style="72" customWidth="1"/>
    <col min="12" max="12" width="8.57421875" style="77" customWidth="1"/>
    <col min="13" max="13" width="8.421875" style="77" customWidth="1"/>
    <col min="14" max="14" width="9.28125" style="77" customWidth="1"/>
    <col min="15" max="15" width="9.140625" style="12" customWidth="1"/>
    <col min="16" max="16" width="8.421875" style="75" customWidth="1"/>
    <col min="17" max="17" width="8.57421875" style="62" customWidth="1"/>
    <col min="18" max="18" width="9.57421875" style="76" hidden="1" customWidth="1"/>
    <col min="19" max="19" width="11.140625" style="63" customWidth="1"/>
    <col min="20" max="16384" width="9.140625" style="12" customWidth="1"/>
  </cols>
  <sheetData>
    <row r="1" spans="1:19" ht="56.25">
      <c r="A1" s="1" t="s">
        <v>0</v>
      </c>
      <c r="B1" s="2" t="s">
        <v>1</v>
      </c>
      <c r="C1" s="2" t="s">
        <v>2</v>
      </c>
      <c r="D1" s="3" t="s">
        <v>3</v>
      </c>
      <c r="E1" s="4" t="s">
        <v>4</v>
      </c>
      <c r="F1" s="4" t="s">
        <v>5</v>
      </c>
      <c r="G1" s="3" t="s">
        <v>3</v>
      </c>
      <c r="H1" s="5" t="s">
        <v>6</v>
      </c>
      <c r="I1" s="2" t="s">
        <v>7</v>
      </c>
      <c r="J1" s="6" t="s">
        <v>3</v>
      </c>
      <c r="K1" s="7" t="s">
        <v>8</v>
      </c>
      <c r="L1" s="8" t="s">
        <v>9</v>
      </c>
      <c r="M1" s="8" t="s">
        <v>10</v>
      </c>
      <c r="N1" s="8" t="s">
        <v>11</v>
      </c>
      <c r="O1" s="9" t="s">
        <v>12</v>
      </c>
      <c r="P1" s="10" t="s">
        <v>13</v>
      </c>
      <c r="Q1" s="94" t="s">
        <v>14</v>
      </c>
      <c r="R1" s="11" t="s">
        <v>15</v>
      </c>
      <c r="S1" s="95" t="s">
        <v>16</v>
      </c>
    </row>
    <row r="2" spans="1:19" ht="12" customHeight="1">
      <c r="A2" s="13" t="s">
        <v>17</v>
      </c>
      <c r="B2" s="14">
        <f>SUM(B8:B69)</f>
        <v>329183</v>
      </c>
      <c r="C2" s="14">
        <f>SUM(C8:C69)</f>
        <v>67731</v>
      </c>
      <c r="D2" s="80">
        <f>C2/B2</f>
        <v>0.20575485368320964</v>
      </c>
      <c r="E2" s="14">
        <f>SUM(E8:E69)</f>
        <v>102291</v>
      </c>
      <c r="F2" s="14">
        <f>SUM(F8:F69)</f>
        <v>9772</v>
      </c>
      <c r="G2" s="80">
        <f>F2/E2</f>
        <v>0.09553137617190173</v>
      </c>
      <c r="H2" s="14">
        <f>SUM(H8:H69)</f>
        <v>474271</v>
      </c>
      <c r="I2" s="14">
        <f>SUM(I8:I69)</f>
        <v>84288</v>
      </c>
      <c r="J2" s="80">
        <f>I2/H2</f>
        <v>0.17772117628950537</v>
      </c>
      <c r="K2" s="17">
        <f>SUM(K8:K67)</f>
        <v>11787</v>
      </c>
      <c r="L2" s="17">
        <f>SUM(L8:L69)</f>
        <v>147489</v>
      </c>
      <c r="M2" s="17">
        <f>SUM(M8:M67)</f>
        <v>18805</v>
      </c>
      <c r="N2" s="17">
        <f>SUM(N8:N69)</f>
        <v>128684</v>
      </c>
      <c r="O2" s="17">
        <f>SUM(O8:O67)</f>
        <v>2002</v>
      </c>
      <c r="P2" s="17">
        <f>SUM(P8:P67)</f>
        <v>48976</v>
      </c>
      <c r="Q2" s="49">
        <f>SUM(Q8:Q67)</f>
        <v>874</v>
      </c>
      <c r="R2" s="18">
        <f>R62+R30</f>
        <v>2497</v>
      </c>
      <c r="S2" s="85">
        <f>MIN(S8:S67)</f>
        <v>38170</v>
      </c>
    </row>
    <row r="3" spans="1:19" ht="12" customHeight="1">
      <c r="A3" s="13" t="s">
        <v>84</v>
      </c>
      <c r="B3" s="14">
        <v>328125</v>
      </c>
      <c r="C3" s="14">
        <v>66281</v>
      </c>
      <c r="D3" s="80">
        <v>0.2019992380952381</v>
      </c>
      <c r="E3" s="14">
        <v>102386</v>
      </c>
      <c r="F3" s="14">
        <v>9221</v>
      </c>
      <c r="G3" s="80">
        <v>0.09006114117164456</v>
      </c>
      <c r="H3" s="14">
        <v>472810</v>
      </c>
      <c r="I3" s="14">
        <v>82206</v>
      </c>
      <c r="J3" s="80">
        <v>0.17386688098813477</v>
      </c>
      <c r="K3" s="17">
        <v>11500</v>
      </c>
      <c r="L3" s="17">
        <v>147112</v>
      </c>
      <c r="M3" s="17">
        <v>18467</v>
      </c>
      <c r="N3" s="17">
        <v>128645</v>
      </c>
      <c r="O3" s="17">
        <v>1742</v>
      </c>
      <c r="P3" s="17">
        <v>54395</v>
      </c>
      <c r="Q3" s="49">
        <v>1705</v>
      </c>
      <c r="R3" s="18">
        <v>2497</v>
      </c>
      <c r="S3" s="19">
        <v>38166</v>
      </c>
    </row>
    <row r="4" spans="1:19" s="26" customFormat="1" ht="12" customHeight="1">
      <c r="A4" s="20" t="s">
        <v>18</v>
      </c>
      <c r="B4" s="24">
        <f aca="true" t="shared" si="0" ref="B4:Q4">B2-B3</f>
        <v>1058</v>
      </c>
      <c r="C4" s="24">
        <f t="shared" si="0"/>
        <v>1450</v>
      </c>
      <c r="D4" s="81">
        <f t="shared" si="0"/>
        <v>0.0037556155879715503</v>
      </c>
      <c r="E4" s="24">
        <f t="shared" si="0"/>
        <v>-95</v>
      </c>
      <c r="F4" s="24">
        <f t="shared" si="0"/>
        <v>551</v>
      </c>
      <c r="G4" s="81">
        <f t="shared" si="0"/>
        <v>0.005470235000257173</v>
      </c>
      <c r="H4" s="24">
        <f t="shared" si="0"/>
        <v>1461</v>
      </c>
      <c r="I4" s="24">
        <f t="shared" si="0"/>
        <v>2082</v>
      </c>
      <c r="J4" s="90">
        <f t="shared" si="0"/>
        <v>0.0038542953013706027</v>
      </c>
      <c r="K4" s="22">
        <f t="shared" si="0"/>
        <v>287</v>
      </c>
      <c r="L4" s="22">
        <f t="shared" si="0"/>
        <v>377</v>
      </c>
      <c r="M4" s="22">
        <f t="shared" si="0"/>
        <v>338</v>
      </c>
      <c r="N4" s="22">
        <f t="shared" si="0"/>
        <v>39</v>
      </c>
      <c r="O4" s="22">
        <f t="shared" si="0"/>
        <v>260</v>
      </c>
      <c r="P4" s="22">
        <f t="shared" si="0"/>
        <v>-5419</v>
      </c>
      <c r="Q4" s="21">
        <f t="shared" si="0"/>
        <v>-831</v>
      </c>
      <c r="R4" s="25">
        <f>+R2-R3</f>
        <v>0</v>
      </c>
      <c r="S4" s="19"/>
    </row>
    <row r="5" spans="1:19" s="28" customFormat="1" ht="12" customHeight="1">
      <c r="A5" s="27" t="s">
        <v>19</v>
      </c>
      <c r="B5" s="91">
        <f>B4/B3</f>
        <v>0.0032243809523809525</v>
      </c>
      <c r="C5" s="91">
        <f>C4/C3</f>
        <v>0.021876555875741163</v>
      </c>
      <c r="D5" s="81"/>
      <c r="E5" s="91">
        <f>E4/E3</f>
        <v>-0.0009278612310276796</v>
      </c>
      <c r="F5" s="91">
        <f>F4/F3</f>
        <v>0.05975490727686802</v>
      </c>
      <c r="G5" s="81"/>
      <c r="H5" s="91">
        <f>H4/H3</f>
        <v>0.0030900361667477423</v>
      </c>
      <c r="I5" s="91">
        <f>I4/I3</f>
        <v>0.025326618495000366</v>
      </c>
      <c r="J5" s="81"/>
      <c r="K5" s="92">
        <f aca="true" t="shared" si="1" ref="K5:Q5">K4/K3</f>
        <v>0.024956521739130436</v>
      </c>
      <c r="L5" s="90">
        <f t="shared" si="1"/>
        <v>0.0025626733373212245</v>
      </c>
      <c r="M5" s="92">
        <f t="shared" si="1"/>
        <v>0.018302918719878703</v>
      </c>
      <c r="N5" s="92">
        <f t="shared" si="1"/>
        <v>0.0003031598585253994</v>
      </c>
      <c r="O5" s="90">
        <f t="shared" si="1"/>
        <v>0.14925373134328357</v>
      </c>
      <c r="P5" s="90">
        <f t="shared" si="1"/>
        <v>-0.09962312712565494</v>
      </c>
      <c r="Q5" s="93">
        <f t="shared" si="1"/>
        <v>-0.4873900293255132</v>
      </c>
      <c r="R5" s="23"/>
      <c r="S5" s="19"/>
    </row>
    <row r="6" spans="1:19" s="30" customFormat="1" ht="12" customHeight="1">
      <c r="A6" s="29" t="s">
        <v>20</v>
      </c>
      <c r="B6" s="82">
        <v>282534</v>
      </c>
      <c r="C6" s="82">
        <v>61995</v>
      </c>
      <c r="D6" s="86">
        <v>0.2194249187708382</v>
      </c>
      <c r="E6" s="82">
        <v>99614</v>
      </c>
      <c r="F6" s="82">
        <v>15806</v>
      </c>
      <c r="G6" s="86">
        <v>0.15867247575641977</v>
      </c>
      <c r="H6" s="82">
        <v>419394</v>
      </c>
      <c r="I6" s="82">
        <v>85836</v>
      </c>
      <c r="J6" s="87">
        <v>0.2046667334296628</v>
      </c>
      <c r="K6" s="83">
        <v>8950</v>
      </c>
      <c r="L6" s="83">
        <v>128032</v>
      </c>
      <c r="M6" s="83">
        <v>20618</v>
      </c>
      <c r="N6" s="83">
        <v>107414</v>
      </c>
      <c r="O6" s="83">
        <v>13382</v>
      </c>
      <c r="P6" s="83">
        <v>32313</v>
      </c>
      <c r="Q6" s="83">
        <v>10683</v>
      </c>
      <c r="R6" s="84">
        <v>2497</v>
      </c>
      <c r="S6" s="84">
        <v>37804</v>
      </c>
    </row>
    <row r="7" spans="1:19" s="26" customFormat="1" ht="15.75" customHeight="1">
      <c r="A7" s="13" t="s">
        <v>21</v>
      </c>
      <c r="B7" s="14"/>
      <c r="C7" s="14"/>
      <c r="D7" s="15"/>
      <c r="E7" s="14"/>
      <c r="F7" s="14"/>
      <c r="G7" s="15"/>
      <c r="H7" s="14"/>
      <c r="I7" s="14"/>
      <c r="J7" s="16"/>
      <c r="K7" s="17"/>
      <c r="L7" s="31"/>
      <c r="M7" s="31"/>
      <c r="N7" s="31"/>
      <c r="O7" s="14"/>
      <c r="P7" s="32"/>
      <c r="Q7" s="14"/>
      <c r="R7" s="18"/>
      <c r="S7" s="33"/>
    </row>
    <row r="8" spans="1:19" ht="15.75" customHeight="1">
      <c r="A8" s="34" t="s">
        <v>22</v>
      </c>
      <c r="B8" s="35">
        <f>'[3].CSV]EXPORT[1]'!B7</f>
        <v>4805</v>
      </c>
      <c r="C8" s="35">
        <f>'[3].CSV]EXPORT[1]'!C7</f>
        <v>1216</v>
      </c>
      <c r="D8" s="78">
        <f aca="true" t="shared" si="2" ref="D8:D23">C8/B8</f>
        <v>0.2530697190426639</v>
      </c>
      <c r="E8" s="35">
        <f>'[3].CSV]EXPORT[1]'!E7</f>
        <v>474</v>
      </c>
      <c r="F8" s="35">
        <f>'[3].CSV]EXPORT[1]'!F7</f>
        <v>16</v>
      </c>
      <c r="G8" s="78">
        <f aca="true" t="shared" si="3" ref="G8:G23">F8/E8</f>
        <v>0.03375527426160337</v>
      </c>
      <c r="H8" s="35">
        <f>'[3].CSV]EXPORT[1]'!H7-'[3].CSV]EXPORT[1]'!N7</f>
        <v>5784</v>
      </c>
      <c r="I8" s="35">
        <f>'[3].CSV]EXPORT[1]'!I7-'[3].CSV]EXPORT[1]'!O7</f>
        <v>1266</v>
      </c>
      <c r="J8" s="78">
        <f aca="true" t="shared" si="4" ref="J8:J23">I8/H8</f>
        <v>0.21887966804979253</v>
      </c>
      <c r="K8" s="36">
        <f>'[2]Report'!C5</f>
        <v>92</v>
      </c>
      <c r="L8" s="37">
        <f>SUM(M8:N8)</f>
        <v>1455</v>
      </c>
      <c r="M8" s="37">
        <f>'[1]7-12-04'!P9</f>
        <v>154</v>
      </c>
      <c r="N8" s="37">
        <f>'[1]7-12-04'!J9</f>
        <v>1301</v>
      </c>
      <c r="O8" s="35">
        <f>'[3].CSV]EXPORT[1]'!K7</f>
        <v>5</v>
      </c>
      <c r="P8" s="38"/>
      <c r="Q8" s="35"/>
      <c r="R8" s="39"/>
      <c r="S8" s="40"/>
    </row>
    <row r="9" spans="1:19" ht="15.75" customHeight="1">
      <c r="A9" s="34" t="s">
        <v>23</v>
      </c>
      <c r="B9" s="35">
        <f>'[3].CSV]EXPORT[1]'!B8</f>
        <v>3971</v>
      </c>
      <c r="C9" s="35">
        <f>'[3].CSV]EXPORT[1]'!C8</f>
        <v>1042</v>
      </c>
      <c r="D9" s="78">
        <f t="shared" si="2"/>
        <v>0.2624024175270713</v>
      </c>
      <c r="E9" s="35">
        <f>'[3].CSV]EXPORT[1]'!E8</f>
        <v>1683</v>
      </c>
      <c r="F9" s="35">
        <f>'[3].CSV]EXPORT[1]'!F8</f>
        <v>526</v>
      </c>
      <c r="G9" s="78">
        <f t="shared" si="3"/>
        <v>0.3125371360665478</v>
      </c>
      <c r="H9" s="35">
        <f>'[3].CSV]EXPORT[1]'!H8-'[3].CSV]EXPORT[1]'!N8</f>
        <v>6080</v>
      </c>
      <c r="I9" s="35">
        <f>'[3].CSV]EXPORT[1]'!I8-'[3].CSV]EXPORT[1]'!O8</f>
        <v>1640</v>
      </c>
      <c r="J9" s="78">
        <f t="shared" si="4"/>
        <v>0.26973684210526316</v>
      </c>
      <c r="K9" s="36">
        <f>'[2]Report'!C6</f>
        <v>0</v>
      </c>
      <c r="L9" s="37">
        <f aca="true" t="shared" si="5" ref="L9:L22">SUM(M9:N9)</f>
        <v>1594</v>
      </c>
      <c r="M9" s="37">
        <f>'[1]7-12-04'!P10</f>
        <v>160</v>
      </c>
      <c r="N9" s="37">
        <f>'[1]7-12-04'!J10</f>
        <v>1434</v>
      </c>
      <c r="O9" s="35">
        <f>'[3].CSV]EXPORT[1]'!K8</f>
        <v>0</v>
      </c>
      <c r="P9" s="38"/>
      <c r="Q9" s="35"/>
      <c r="R9" s="39"/>
      <c r="S9" s="40"/>
    </row>
    <row r="10" spans="1:19" ht="15.75" customHeight="1">
      <c r="A10" s="34" t="s">
        <v>24</v>
      </c>
      <c r="B10" s="35">
        <f>'[3].CSV]EXPORT[1]'!B9</f>
        <v>5010</v>
      </c>
      <c r="C10" s="35">
        <f>'[3].CSV]EXPORT[1]'!C9</f>
        <v>1285</v>
      </c>
      <c r="D10" s="78">
        <f t="shared" si="2"/>
        <v>0.2564870259481038</v>
      </c>
      <c r="E10" s="35">
        <f>'[3].CSV]EXPORT[1]'!E9</f>
        <v>1429</v>
      </c>
      <c r="F10" s="35">
        <f>'[3].CSV]EXPORT[1]'!F9</f>
        <v>216</v>
      </c>
      <c r="G10" s="78">
        <f t="shared" si="3"/>
        <v>0.15115465360391883</v>
      </c>
      <c r="H10" s="35">
        <f>'[3].CSV]EXPORT[1]'!H9-'[3].CSV]EXPORT[1]'!N9</f>
        <v>6888</v>
      </c>
      <c r="I10" s="35">
        <f>'[3].CSV]EXPORT[1]'!I9-'[3].CSV]EXPORT[1]'!O9</f>
        <v>1582</v>
      </c>
      <c r="J10" s="78">
        <f t="shared" si="4"/>
        <v>0.22967479674796748</v>
      </c>
      <c r="K10" s="36">
        <f>'[2]Report'!C7</f>
        <v>29</v>
      </c>
      <c r="L10" s="37">
        <f t="shared" si="5"/>
        <v>2012</v>
      </c>
      <c r="M10" s="37">
        <f>'[1]7-12-04'!P11</f>
        <v>291</v>
      </c>
      <c r="N10" s="37">
        <f>'[1]7-12-04'!J11</f>
        <v>1721</v>
      </c>
      <c r="O10" s="35">
        <f>'[3].CSV]EXPORT[1]'!K9</f>
        <v>0</v>
      </c>
      <c r="P10" s="41">
        <v>9926</v>
      </c>
      <c r="Q10" s="35"/>
      <c r="R10" s="39"/>
      <c r="S10" s="40"/>
    </row>
    <row r="11" spans="1:19" ht="15.75" customHeight="1">
      <c r="A11" s="34" t="s">
        <v>25</v>
      </c>
      <c r="B11" s="35">
        <f>'[3].CSV]EXPORT[1]'!B10</f>
        <v>9614</v>
      </c>
      <c r="C11" s="35">
        <f>'[3].CSV]EXPORT[1]'!C10</f>
        <v>2179</v>
      </c>
      <c r="D11" s="78">
        <f t="shared" si="2"/>
        <v>0.22664863740378616</v>
      </c>
      <c r="E11" s="35">
        <f>'[3].CSV]EXPORT[1]'!E10</f>
        <v>2476</v>
      </c>
      <c r="F11" s="35">
        <f>'[3].CSV]EXPORT[1]'!F10</f>
        <v>599</v>
      </c>
      <c r="G11" s="78">
        <f t="shared" si="3"/>
        <v>0.24192245557350567</v>
      </c>
      <c r="H11" s="35">
        <f>'[3].CSV]EXPORT[1]'!H10-'[3].CSV]EXPORT[1]'!N10</f>
        <v>12565</v>
      </c>
      <c r="I11" s="35">
        <f>'[3].CSV]EXPORT[1]'!I10-'[3].CSV]EXPORT[1]'!O10</f>
        <v>2830</v>
      </c>
      <c r="J11" s="78">
        <f t="shared" si="4"/>
        <v>0.22522881018702745</v>
      </c>
      <c r="K11" s="36">
        <f>'[2]Report'!C8</f>
        <v>72</v>
      </c>
      <c r="L11" s="37">
        <f t="shared" si="5"/>
        <v>3286</v>
      </c>
      <c r="M11" s="37">
        <f>'[1]7-12-04'!P12</f>
        <v>700</v>
      </c>
      <c r="N11" s="37">
        <f>'[1]7-12-04'!J12</f>
        <v>2586</v>
      </c>
      <c r="O11" s="35">
        <f>'[3].CSV]EXPORT[1]'!K10</f>
        <v>0</v>
      </c>
      <c r="P11" s="41"/>
      <c r="Q11" s="35">
        <v>35</v>
      </c>
      <c r="R11" s="39"/>
      <c r="S11" s="40"/>
    </row>
    <row r="12" spans="1:19" ht="15.75" customHeight="1">
      <c r="A12" s="34" t="s">
        <v>26</v>
      </c>
      <c r="B12" s="35">
        <f>'[3].CSV]EXPORT[1]'!B11</f>
        <v>6948</v>
      </c>
      <c r="C12" s="35">
        <f>'[3].CSV]EXPORT[1]'!C11</f>
        <v>1598</v>
      </c>
      <c r="D12" s="78">
        <f t="shared" si="2"/>
        <v>0.2299942429476108</v>
      </c>
      <c r="E12" s="35">
        <f>'[3].CSV]EXPORT[1]'!E11</f>
        <v>1770</v>
      </c>
      <c r="F12" s="35">
        <f>'[3].CSV]EXPORT[1]'!F11</f>
        <v>265</v>
      </c>
      <c r="G12" s="78">
        <f t="shared" si="3"/>
        <v>0.1497175141242938</v>
      </c>
      <c r="H12" s="35">
        <f>'[3].CSV]EXPORT[1]'!H11-'[3].CSV]EXPORT[1]'!N11</f>
        <v>9474</v>
      </c>
      <c r="I12" s="35">
        <f>'[3].CSV]EXPORT[1]'!I11-'[3].CSV]EXPORT[1]'!O11</f>
        <v>2008</v>
      </c>
      <c r="J12" s="78">
        <f t="shared" si="4"/>
        <v>0.2119484906058687</v>
      </c>
      <c r="K12" s="36">
        <f>'[2]Report'!C9</f>
        <v>1</v>
      </c>
      <c r="L12" s="37">
        <f t="shared" si="5"/>
        <v>2373</v>
      </c>
      <c r="M12" s="37">
        <f>'[1]7-12-04'!P13</f>
        <v>421</v>
      </c>
      <c r="N12" s="37">
        <f>'[1]7-12-04'!J13</f>
        <v>1952</v>
      </c>
      <c r="O12" s="35">
        <f>'[3].CSV]EXPORT[1]'!K11</f>
        <v>1</v>
      </c>
      <c r="P12" s="38"/>
      <c r="Q12" s="35"/>
      <c r="R12" s="39"/>
      <c r="S12" s="40"/>
    </row>
    <row r="13" spans="1:19" ht="15.75" customHeight="1">
      <c r="A13" s="34" t="s">
        <v>27</v>
      </c>
      <c r="B13" s="35">
        <f>'[3].CSV]EXPORT[1]'!B12</f>
        <v>1716</v>
      </c>
      <c r="C13" s="35">
        <f>'[3].CSV]EXPORT[1]'!C12</f>
        <v>272</v>
      </c>
      <c r="D13" s="78">
        <f t="shared" si="2"/>
        <v>0.1585081585081585</v>
      </c>
      <c r="E13" s="35">
        <f>'[3].CSV]EXPORT[1]'!E12</f>
        <v>447</v>
      </c>
      <c r="F13" s="35">
        <f>'[3].CSV]EXPORT[1]'!F12</f>
        <v>42</v>
      </c>
      <c r="G13" s="78">
        <f t="shared" si="3"/>
        <v>0.09395973154362416</v>
      </c>
      <c r="H13" s="35">
        <f>'[3].CSV]EXPORT[1]'!H12-'[3].CSV]EXPORT[1]'!N12</f>
        <v>2496</v>
      </c>
      <c r="I13" s="35">
        <f>'[3].CSV]EXPORT[1]'!I12-'[3].CSV]EXPORT[1]'!O12</f>
        <v>399</v>
      </c>
      <c r="J13" s="78">
        <f t="shared" si="4"/>
        <v>0.15985576923076922</v>
      </c>
      <c r="K13" s="36">
        <f>'[2]Report'!C10</f>
        <v>23</v>
      </c>
      <c r="L13" s="37">
        <f t="shared" si="5"/>
        <v>973</v>
      </c>
      <c r="M13" s="37">
        <f>'[1]7-12-04'!P14</f>
        <v>95</v>
      </c>
      <c r="N13" s="37">
        <f>'[1]7-12-04'!J14</f>
        <v>878</v>
      </c>
      <c r="O13" s="35">
        <f>'[3].CSV]EXPORT[1]'!K12</f>
        <v>0</v>
      </c>
      <c r="P13" s="38"/>
      <c r="Q13" s="35"/>
      <c r="R13" s="39"/>
      <c r="S13" s="40"/>
    </row>
    <row r="14" spans="1:19" ht="15.75" customHeight="1">
      <c r="A14" s="34" t="s">
        <v>28</v>
      </c>
      <c r="B14" s="35">
        <f>'[3].CSV]EXPORT[1]'!B13</f>
        <v>5552</v>
      </c>
      <c r="C14" s="35">
        <f>'[3].CSV]EXPORT[1]'!C13</f>
        <v>899</v>
      </c>
      <c r="D14" s="78">
        <f t="shared" si="2"/>
        <v>0.1619236311239193</v>
      </c>
      <c r="E14" s="35">
        <f>'[3].CSV]EXPORT[1]'!E13</f>
        <v>693</v>
      </c>
      <c r="F14" s="35">
        <f>'[3].CSV]EXPORT[1]'!F13</f>
        <v>53</v>
      </c>
      <c r="G14" s="78">
        <f t="shared" si="3"/>
        <v>0.07647907647907648</v>
      </c>
      <c r="H14" s="35">
        <f>'[3].CSV]EXPORT[1]'!H13-'[3].CSV]EXPORT[1]'!N13</f>
        <v>6641</v>
      </c>
      <c r="I14" s="35">
        <f>'[3].CSV]EXPORT[1]'!I13-'[3].CSV]EXPORT[1]'!O13</f>
        <v>1024</v>
      </c>
      <c r="J14" s="78">
        <f t="shared" si="4"/>
        <v>0.15419364553531095</v>
      </c>
      <c r="K14" s="36">
        <f>'[2]Report'!C11</f>
        <v>0</v>
      </c>
      <c r="L14" s="37">
        <f t="shared" si="5"/>
        <v>2305</v>
      </c>
      <c r="M14" s="37">
        <f>'[1]7-12-04'!P15</f>
        <v>307</v>
      </c>
      <c r="N14" s="37">
        <f>'[1]7-12-04'!J15</f>
        <v>1998</v>
      </c>
      <c r="O14" s="35">
        <f>'[3].CSV]EXPORT[1]'!K13</f>
        <v>1</v>
      </c>
      <c r="P14" s="38"/>
      <c r="Q14" s="35"/>
      <c r="R14" s="39"/>
      <c r="S14" s="40"/>
    </row>
    <row r="15" spans="1:19" ht="15.75" customHeight="1">
      <c r="A15" s="34" t="s">
        <v>29</v>
      </c>
      <c r="B15" s="35">
        <f>'[3].CSV]EXPORT[1]'!B14</f>
        <v>1322</v>
      </c>
      <c r="C15" s="35">
        <f>'[3].CSV]EXPORT[1]'!C14</f>
        <v>254</v>
      </c>
      <c r="D15" s="78">
        <f t="shared" si="2"/>
        <v>0.19213313161875945</v>
      </c>
      <c r="E15" s="35">
        <f>'[3].CSV]EXPORT[1]'!E14</f>
        <v>242</v>
      </c>
      <c r="F15" s="35">
        <f>'[3].CSV]EXPORT[1]'!F14</f>
        <v>15</v>
      </c>
      <c r="G15" s="78">
        <f t="shared" si="3"/>
        <v>0.06198347107438017</v>
      </c>
      <c r="H15" s="35">
        <f>'[3].CSV]EXPORT[1]'!H14-'[3].CSV]EXPORT[1]'!N14</f>
        <v>1746</v>
      </c>
      <c r="I15" s="35">
        <f>'[3].CSV]EXPORT[1]'!I14-'[3].CSV]EXPORT[1]'!O14</f>
        <v>306</v>
      </c>
      <c r="J15" s="78">
        <f t="shared" si="4"/>
        <v>0.17525773195876287</v>
      </c>
      <c r="K15" s="36">
        <f>'[2]Report'!C12</f>
        <v>10</v>
      </c>
      <c r="L15" s="37">
        <f t="shared" si="5"/>
        <v>466</v>
      </c>
      <c r="M15" s="37">
        <f>'[1]7-12-04'!P16</f>
        <v>69</v>
      </c>
      <c r="N15" s="37">
        <f>'[1]7-12-04'!J16</f>
        <v>397</v>
      </c>
      <c r="O15" s="35">
        <f>'[3].CSV]EXPORT[1]'!K14</f>
        <v>0</v>
      </c>
      <c r="P15" s="38"/>
      <c r="Q15" s="35">
        <v>0</v>
      </c>
      <c r="R15" s="39"/>
      <c r="S15" s="40"/>
    </row>
    <row r="16" spans="1:19" ht="15.75" customHeight="1">
      <c r="A16" s="34" t="s">
        <v>30</v>
      </c>
      <c r="B16" s="35">
        <f>'[3].CSV]EXPORT[1]'!B15</f>
        <v>7852</v>
      </c>
      <c r="C16" s="35">
        <f>'[3].CSV]EXPORT[1]'!C15</f>
        <v>2566</v>
      </c>
      <c r="D16" s="78">
        <f t="shared" si="2"/>
        <v>0.32679572083545594</v>
      </c>
      <c r="E16" s="35">
        <f>'[3].CSV]EXPORT[1]'!E15</f>
        <v>1621</v>
      </c>
      <c r="F16" s="35">
        <f>'[3].CSV]EXPORT[1]'!F15</f>
        <v>164</v>
      </c>
      <c r="G16" s="78">
        <f t="shared" si="3"/>
        <v>0.1011721159777915</v>
      </c>
      <c r="H16" s="35">
        <f>'[3].CSV]EXPORT[1]'!H15-'[3].CSV]EXPORT[1]'!N15</f>
        <v>10119</v>
      </c>
      <c r="I16" s="35">
        <f>'[3].CSV]EXPORT[1]'!I15-'[3].CSV]EXPORT[1]'!O15</f>
        <v>2910</v>
      </c>
      <c r="J16" s="78">
        <f t="shared" si="4"/>
        <v>0.28757782389564185</v>
      </c>
      <c r="K16" s="36">
        <f>'[2]Report'!C13</f>
        <v>16</v>
      </c>
      <c r="L16" s="37">
        <f t="shared" si="5"/>
        <v>2677</v>
      </c>
      <c r="M16" s="37">
        <f>'[1]7-12-04'!P17</f>
        <v>425</v>
      </c>
      <c r="N16" s="37">
        <f>'[1]7-12-04'!J17</f>
        <v>2252</v>
      </c>
      <c r="O16" s="35">
        <f>'[3].CSV]EXPORT[1]'!K15</f>
        <v>0</v>
      </c>
      <c r="P16" s="38"/>
      <c r="Q16" s="35"/>
      <c r="R16" s="39"/>
      <c r="S16" s="40"/>
    </row>
    <row r="17" spans="1:19" ht="15.75" customHeight="1">
      <c r="A17" s="34" t="s">
        <v>31</v>
      </c>
      <c r="B17" s="35">
        <f>'[3].CSV]EXPORT[1]'!B16</f>
        <v>3204</v>
      </c>
      <c r="C17" s="35">
        <f>'[3].CSV]EXPORT[1]'!C16</f>
        <v>658</v>
      </c>
      <c r="D17" s="78">
        <f t="shared" si="2"/>
        <v>0.20536828963795256</v>
      </c>
      <c r="E17" s="35">
        <f>'[3].CSV]EXPORT[1]'!E16</f>
        <v>518</v>
      </c>
      <c r="F17" s="35">
        <f>'[3].CSV]EXPORT[1]'!F16</f>
        <v>54</v>
      </c>
      <c r="G17" s="78">
        <f t="shared" si="3"/>
        <v>0.10424710424710425</v>
      </c>
      <c r="H17" s="35">
        <f>'[3].CSV]EXPORT[1]'!H16-'[3].CSV]EXPORT[1]'!N16</f>
        <v>3929</v>
      </c>
      <c r="I17" s="35">
        <f>'[3].CSV]EXPORT[1]'!I16-'[3].CSV]EXPORT[1]'!O16</f>
        <v>757</v>
      </c>
      <c r="J17" s="78">
        <f t="shared" si="4"/>
        <v>0.19266989055739375</v>
      </c>
      <c r="K17" s="36">
        <f>'[2]Report'!C14</f>
        <v>79</v>
      </c>
      <c r="L17" s="37">
        <f t="shared" si="5"/>
        <v>2291</v>
      </c>
      <c r="M17" s="37">
        <f>'[1]7-12-04'!P18</f>
        <v>342</v>
      </c>
      <c r="N17" s="37">
        <f>'[1]7-12-04'!J18</f>
        <v>1949</v>
      </c>
      <c r="O17" s="35">
        <f>'[3].CSV]EXPORT[1]'!K16</f>
        <v>0</v>
      </c>
      <c r="P17" s="38"/>
      <c r="Q17" s="35"/>
      <c r="R17" s="39"/>
      <c r="S17" s="40"/>
    </row>
    <row r="18" spans="1:19" ht="15.75" customHeight="1">
      <c r="A18" s="34" t="s">
        <v>32</v>
      </c>
      <c r="B18" s="35">
        <f>'[3].CSV]EXPORT[1]'!B17</f>
        <v>6682</v>
      </c>
      <c r="C18" s="35">
        <f>'[3].CSV]EXPORT[1]'!C17</f>
        <v>1302</v>
      </c>
      <c r="D18" s="78">
        <f t="shared" si="2"/>
        <v>0.19485184076623766</v>
      </c>
      <c r="E18" s="35">
        <f>'[3].CSV]EXPORT[1]'!E17</f>
        <v>12524</v>
      </c>
      <c r="F18" s="35">
        <f>'[3].CSV]EXPORT[1]'!F17</f>
        <v>1133</v>
      </c>
      <c r="G18" s="78">
        <f t="shared" si="3"/>
        <v>0.09046630469498562</v>
      </c>
      <c r="H18" s="35">
        <f>'[3].CSV]EXPORT[1]'!H17-'[3].CSV]EXPORT[1]'!N17</f>
        <v>24279</v>
      </c>
      <c r="I18" s="35">
        <f>'[3].CSV]EXPORT[1]'!I17-'[3].CSV]EXPORT[1]'!O17</f>
        <v>2993</v>
      </c>
      <c r="J18" s="78">
        <f t="shared" si="4"/>
        <v>0.12327525845380782</v>
      </c>
      <c r="K18" s="36">
        <f>'[2]Report'!C15</f>
        <v>65</v>
      </c>
      <c r="L18" s="37">
        <f t="shared" si="5"/>
        <v>2526</v>
      </c>
      <c r="M18" s="37">
        <f>'[1]7-12-04'!P19</f>
        <v>247</v>
      </c>
      <c r="N18" s="37">
        <f>'[1]7-12-04'!J19</f>
        <v>2279</v>
      </c>
      <c r="O18" s="35">
        <f>'[3].CSV]EXPORT[1]'!K17</f>
        <v>851</v>
      </c>
      <c r="P18" s="38"/>
      <c r="Q18" s="35"/>
      <c r="R18" s="39"/>
      <c r="S18" s="40"/>
    </row>
    <row r="19" spans="1:19" ht="15.75" customHeight="1">
      <c r="A19" s="34" t="s">
        <v>33</v>
      </c>
      <c r="B19" s="35">
        <f>'[3].CSV]EXPORT[1]'!B18</f>
        <v>4746</v>
      </c>
      <c r="C19" s="35">
        <f>'[3].CSV]EXPORT[1]'!C18</f>
        <v>1122</v>
      </c>
      <c r="D19" s="78">
        <f t="shared" si="2"/>
        <v>0.23640960809102401</v>
      </c>
      <c r="E19" s="35">
        <f>'[3].CSV]EXPORT[1]'!E18</f>
        <v>1215</v>
      </c>
      <c r="F19" s="35">
        <f>'[3].CSV]EXPORT[1]'!F18</f>
        <v>211</v>
      </c>
      <c r="G19" s="78">
        <f t="shared" si="3"/>
        <v>0.17366255144032922</v>
      </c>
      <c r="H19" s="35">
        <f>'[3].CSV]EXPORT[1]'!H18-'[3].CSV]EXPORT[1]'!N18</f>
        <v>6126</v>
      </c>
      <c r="I19" s="35">
        <f>'[3].CSV]EXPORT[1]'!I18-'[3].CSV]EXPORT[1]'!O18</f>
        <v>1361</v>
      </c>
      <c r="J19" s="78">
        <f t="shared" si="4"/>
        <v>0.22216780933725105</v>
      </c>
      <c r="K19" s="36">
        <f>'[2]Report'!C16</f>
        <v>0</v>
      </c>
      <c r="L19" s="37">
        <f t="shared" si="5"/>
        <v>1386</v>
      </c>
      <c r="M19" s="37">
        <f>'[1]7-12-04'!P22</f>
        <v>301</v>
      </c>
      <c r="N19" s="37">
        <f>'[1]7-12-04'!J22</f>
        <v>1085</v>
      </c>
      <c r="O19" s="35">
        <f>'[3].CSV]EXPORT[1]'!K18</f>
        <v>0</v>
      </c>
      <c r="P19" s="38"/>
      <c r="Q19" s="35"/>
      <c r="R19" s="39"/>
      <c r="S19" s="40"/>
    </row>
    <row r="20" spans="1:19" ht="15.75" customHeight="1">
      <c r="A20" s="34" t="s">
        <v>34</v>
      </c>
      <c r="B20" s="35">
        <f>'[3].CSV]EXPORT[1]'!B19</f>
        <v>1667</v>
      </c>
      <c r="C20" s="35">
        <f>'[3].CSV]EXPORT[1]'!C19</f>
        <v>370</v>
      </c>
      <c r="D20" s="78">
        <f t="shared" si="2"/>
        <v>0.22195560887822435</v>
      </c>
      <c r="E20" s="35">
        <f>'[3].CSV]EXPORT[1]'!E19</f>
        <v>166</v>
      </c>
      <c r="F20" s="35">
        <f>'[3].CSV]EXPORT[1]'!F19</f>
        <v>4</v>
      </c>
      <c r="G20" s="78">
        <f t="shared" si="3"/>
        <v>0.024096385542168676</v>
      </c>
      <c r="H20" s="35">
        <f>'[3].CSV]EXPORT[1]'!H19-'[3].CSV]EXPORT[1]'!N19</f>
        <v>2046</v>
      </c>
      <c r="I20" s="35">
        <f>'[3].CSV]EXPORT[1]'!I19-'[3].CSV]EXPORT[1]'!O19</f>
        <v>452</v>
      </c>
      <c r="J20" s="78">
        <f t="shared" si="4"/>
        <v>0.2209188660801564</v>
      </c>
      <c r="K20" s="36">
        <f>'[2]Report'!C17</f>
        <v>0</v>
      </c>
      <c r="L20" s="37">
        <f t="shared" si="5"/>
        <v>1043</v>
      </c>
      <c r="M20" s="37">
        <f>'[1]7-12-04'!P25</f>
        <v>100</v>
      </c>
      <c r="N20" s="37">
        <f>'[1]7-12-04'!J25</f>
        <v>943</v>
      </c>
      <c r="O20" s="35">
        <f>'[3].CSV]EXPORT[1]'!K19</f>
        <v>0</v>
      </c>
      <c r="P20" s="38"/>
      <c r="Q20" s="35"/>
      <c r="R20" s="39"/>
      <c r="S20" s="40"/>
    </row>
    <row r="21" spans="1:19" ht="15.75" customHeight="1">
      <c r="A21" s="34" t="s">
        <v>35</v>
      </c>
      <c r="B21" s="35">
        <f>'[3].CSV]EXPORT[1]'!B20</f>
        <v>2365</v>
      </c>
      <c r="C21" s="35">
        <f>'[3].CSV]EXPORT[1]'!C20</f>
        <v>349</v>
      </c>
      <c r="D21" s="78">
        <f t="shared" si="2"/>
        <v>0.14756871035940802</v>
      </c>
      <c r="E21" s="35">
        <f>'[3].CSV]EXPORT[1]'!E20</f>
        <v>359</v>
      </c>
      <c r="F21" s="35">
        <f>'[3].CSV]EXPORT[1]'!F20</f>
        <v>21</v>
      </c>
      <c r="G21" s="78">
        <f t="shared" si="3"/>
        <v>0.0584958217270195</v>
      </c>
      <c r="H21" s="35">
        <f>'[3].CSV]EXPORT[1]'!H20-'[3].CSV]EXPORT[1]'!N20</f>
        <v>2970</v>
      </c>
      <c r="I21" s="35">
        <f>'[3].CSV]EXPORT[1]'!I20-'[3].CSV]EXPORT[1]'!O20</f>
        <v>396</v>
      </c>
      <c r="J21" s="78">
        <f t="shared" si="4"/>
        <v>0.13333333333333333</v>
      </c>
      <c r="K21" s="36">
        <f>'[2]Report'!C18</f>
        <v>44</v>
      </c>
      <c r="L21" s="37">
        <f t="shared" si="5"/>
        <v>563</v>
      </c>
      <c r="M21" s="37">
        <f>'[1]7-12-04'!P26</f>
        <v>101</v>
      </c>
      <c r="N21" s="37">
        <f>'[1]7-12-04'!J26</f>
        <v>462</v>
      </c>
      <c r="O21" s="35">
        <f>'[3].CSV]EXPORT[1]'!K20</f>
        <v>0</v>
      </c>
      <c r="P21" s="38"/>
      <c r="Q21" s="35"/>
      <c r="R21" s="39"/>
      <c r="S21" s="40"/>
    </row>
    <row r="22" spans="1:19" ht="15.75" customHeight="1">
      <c r="A22" s="34" t="s">
        <v>36</v>
      </c>
      <c r="B22" s="35">
        <f>'[3].CSV]EXPORT[1]'!B21</f>
        <v>606</v>
      </c>
      <c r="C22" s="35">
        <f>'[3].CSV]EXPORT[1]'!C21</f>
        <v>59</v>
      </c>
      <c r="D22" s="78">
        <f t="shared" si="2"/>
        <v>0.09735973597359736</v>
      </c>
      <c r="E22" s="35">
        <f>'[3].CSV]EXPORT[1]'!E21</f>
        <v>124</v>
      </c>
      <c r="F22" s="35">
        <f>'[3].CSV]EXPORT[1]'!F21</f>
        <v>4</v>
      </c>
      <c r="G22" s="78">
        <f t="shared" si="3"/>
        <v>0.03225806451612903</v>
      </c>
      <c r="H22" s="35">
        <f>'[3].CSV]EXPORT[1]'!H21-'[3].CSV]EXPORT[1]'!N21</f>
        <v>782</v>
      </c>
      <c r="I22" s="35">
        <f>'[3].CSV]EXPORT[1]'!I21-'[3].CSV]EXPORT[1]'!O21</f>
        <v>65</v>
      </c>
      <c r="J22" s="78">
        <f t="shared" si="4"/>
        <v>0.08312020460358056</v>
      </c>
      <c r="K22" s="36">
        <f>'[2]Report'!C19</f>
        <v>0</v>
      </c>
      <c r="L22" s="37">
        <f t="shared" si="5"/>
        <v>162</v>
      </c>
      <c r="M22" s="37">
        <f>'[1]7-12-04'!P27</f>
        <v>39</v>
      </c>
      <c r="N22" s="37">
        <f>'[1]7-12-04'!J27</f>
        <v>123</v>
      </c>
      <c r="O22" s="35">
        <f>'[3].CSV]EXPORT[1]'!K21</f>
        <v>1</v>
      </c>
      <c r="P22" s="38"/>
      <c r="Q22" s="35"/>
      <c r="R22" s="39"/>
      <c r="S22" s="40"/>
    </row>
    <row r="23" spans="1:19" ht="15.75" customHeight="1">
      <c r="A23" s="42" t="s">
        <v>37</v>
      </c>
      <c r="B23" s="43">
        <f>'[3].CSV]EXPORT[1]'!B22</f>
        <v>949</v>
      </c>
      <c r="C23" s="43">
        <f>'[3].CSV]EXPORT[1]'!C22</f>
        <v>252</v>
      </c>
      <c r="D23" s="79">
        <f t="shared" si="2"/>
        <v>0.2655426765015806</v>
      </c>
      <c r="E23" s="43">
        <f>'[3].CSV]EXPORT[1]'!E22</f>
        <v>462</v>
      </c>
      <c r="F23" s="43">
        <f>'[3].CSV]EXPORT[1]'!F22</f>
        <v>190</v>
      </c>
      <c r="G23" s="79">
        <f t="shared" si="3"/>
        <v>0.41125541125541126</v>
      </c>
      <c r="H23" s="43">
        <f>'[3].CSV]EXPORT[1]'!H22-'[3].CSV]EXPORT[1]'!N22</f>
        <v>1476</v>
      </c>
      <c r="I23" s="43">
        <f>'[3].CSV]EXPORT[1]'!I22-'[3].CSV]EXPORT[1]'!O22</f>
        <v>462</v>
      </c>
      <c r="J23" s="79">
        <f t="shared" si="4"/>
        <v>0.3130081300813008</v>
      </c>
      <c r="K23" s="44">
        <f>'[2]Report'!C20</f>
        <v>23</v>
      </c>
      <c r="L23" s="37">
        <f>SUM(M23:N23)</f>
        <v>500</v>
      </c>
      <c r="M23" s="37">
        <f>'[1]7-12-04'!P30</f>
        <v>40</v>
      </c>
      <c r="N23" s="45">
        <f>'[1]7-12-04'!J30</f>
        <v>460</v>
      </c>
      <c r="O23" s="43">
        <f>'[3].CSV]EXPORT[1]'!K22</f>
        <v>0</v>
      </c>
      <c r="P23" s="46"/>
      <c r="Q23" s="43"/>
      <c r="R23" s="47"/>
      <c r="S23" s="48"/>
    </row>
    <row r="24" spans="1:19" ht="15.75" customHeight="1">
      <c r="A24" s="13" t="s">
        <v>38</v>
      </c>
      <c r="B24" s="49"/>
      <c r="C24" s="14"/>
      <c r="D24" s="80"/>
      <c r="E24" s="14"/>
      <c r="F24" s="14"/>
      <c r="G24" s="80"/>
      <c r="H24" s="14"/>
      <c r="I24" s="14"/>
      <c r="J24" s="80"/>
      <c r="K24" s="36"/>
      <c r="L24" s="31"/>
      <c r="M24" s="31"/>
      <c r="N24" s="31"/>
      <c r="O24" s="14"/>
      <c r="P24" s="50"/>
      <c r="Q24" s="51"/>
      <c r="R24" s="52"/>
      <c r="S24" s="53"/>
    </row>
    <row r="25" spans="1:19" ht="15.75" customHeight="1">
      <c r="A25" s="34" t="s">
        <v>39</v>
      </c>
      <c r="B25" s="54">
        <f>'[3].CSV]EXPORT[1]'!B24</f>
        <v>10442</v>
      </c>
      <c r="C25" s="35">
        <f>'[3].CSV]EXPORT[1]'!C24</f>
        <v>1803</v>
      </c>
      <c r="D25" s="78">
        <f aca="true" t="shared" si="6" ref="D25:D36">C25/B25</f>
        <v>0.17266807125071826</v>
      </c>
      <c r="E25" s="35">
        <f>'[3].CSV]EXPORT[1]'!E24</f>
        <v>1360</v>
      </c>
      <c r="F25" s="35">
        <f>'[3].CSV]EXPORT[1]'!F24</f>
        <v>34</v>
      </c>
      <c r="G25" s="78">
        <f aca="true" t="shared" si="7" ref="G25:G36">F25/E25</f>
        <v>0.025</v>
      </c>
      <c r="H25" s="35">
        <f>'[3].CSV]EXPORT[1]'!H24-'[3].CSV]EXPORT[1]'!N24</f>
        <v>12349</v>
      </c>
      <c r="I25" s="35">
        <f>'[3].CSV]EXPORT[1]'!I24-'[3].CSV]EXPORT[1]'!O24</f>
        <v>1857</v>
      </c>
      <c r="J25" s="78">
        <f aca="true" t="shared" si="8" ref="J25:J36">I25/H25</f>
        <v>0.15037654870839745</v>
      </c>
      <c r="K25" s="36">
        <f>'[2]Report'!C22</f>
        <v>760</v>
      </c>
      <c r="L25" s="37">
        <f>SUM(M25:N25)</f>
        <v>5032</v>
      </c>
      <c r="M25" s="37">
        <f>'[1]7-12-04'!P32</f>
        <v>567</v>
      </c>
      <c r="N25" s="37">
        <f>'[1]7-12-04'!J32</f>
        <v>4465</v>
      </c>
      <c r="O25" s="35">
        <f>'[3].CSV]EXPORT[1]'!K24</f>
        <v>0</v>
      </c>
      <c r="P25" s="41">
        <v>15657</v>
      </c>
      <c r="Q25" s="35">
        <v>531</v>
      </c>
      <c r="R25" s="39"/>
      <c r="S25" s="40"/>
    </row>
    <row r="26" spans="1:19" ht="15.75" customHeight="1">
      <c r="A26" s="34" t="s">
        <v>40</v>
      </c>
      <c r="B26" s="54">
        <f>'[3].CSV]EXPORT[1]'!B25</f>
        <v>6271</v>
      </c>
      <c r="C26" s="35">
        <f>'[3].CSV]EXPORT[1]'!C25</f>
        <v>906</v>
      </c>
      <c r="D26" s="78">
        <f t="shared" si="6"/>
        <v>0.14447456546005422</v>
      </c>
      <c r="E26" s="35">
        <f>'[3].CSV]EXPORT[1]'!E25</f>
        <v>1603</v>
      </c>
      <c r="F26" s="35">
        <f>'[3].CSV]EXPORT[1]'!F25</f>
        <v>199</v>
      </c>
      <c r="G26" s="78">
        <f t="shared" si="7"/>
        <v>0.12414223331253899</v>
      </c>
      <c r="H26" s="35">
        <f>'[3].CSV]EXPORT[1]'!H25-'[3].CSV]EXPORT[1]'!N25</f>
        <v>8785</v>
      </c>
      <c r="I26" s="35">
        <f>'[3].CSV]EXPORT[1]'!I25-'[3].CSV]EXPORT[1]'!O25</f>
        <v>1267</v>
      </c>
      <c r="J26" s="78">
        <f t="shared" si="8"/>
        <v>0.14422310756972112</v>
      </c>
      <c r="K26" s="36">
        <f>'[2]Report'!C23</f>
        <v>134</v>
      </c>
      <c r="L26" s="37">
        <f aca="true" t="shared" si="9" ref="L26:L36">SUM(M26:N26)</f>
        <v>2500</v>
      </c>
      <c r="M26" s="37">
        <f>'[1]7-12-04'!P33</f>
        <v>627</v>
      </c>
      <c r="N26" s="37">
        <f>'[1]7-12-04'!J33</f>
        <v>1873</v>
      </c>
      <c r="O26" s="35">
        <f>'[3].CSV]EXPORT[1]'!K25</f>
        <v>0</v>
      </c>
      <c r="P26" s="38"/>
      <c r="Q26" s="35"/>
      <c r="R26" s="39"/>
      <c r="S26" s="40"/>
    </row>
    <row r="27" spans="1:19" ht="15.75" customHeight="1">
      <c r="A27" s="34" t="s">
        <v>41</v>
      </c>
      <c r="B27" s="54">
        <f>'[3].CSV]EXPORT[1]'!B26</f>
        <v>3643</v>
      </c>
      <c r="C27" s="35">
        <f>'[3].CSV]EXPORT[1]'!C26</f>
        <v>679</v>
      </c>
      <c r="D27" s="78">
        <f t="shared" si="6"/>
        <v>0.1863848476530332</v>
      </c>
      <c r="E27" s="35">
        <f>'[3].CSV]EXPORT[1]'!E26</f>
        <v>656</v>
      </c>
      <c r="F27" s="35">
        <f>'[3].CSV]EXPORT[1]'!F26</f>
        <v>35</v>
      </c>
      <c r="G27" s="78">
        <f t="shared" si="7"/>
        <v>0.053353658536585365</v>
      </c>
      <c r="H27" s="35">
        <f>'[3].CSV]EXPORT[1]'!H26-'[3].CSV]EXPORT[1]'!N26</f>
        <v>4696</v>
      </c>
      <c r="I27" s="35">
        <f>'[3].CSV]EXPORT[1]'!I26-'[3].CSV]EXPORT[1]'!O26</f>
        <v>770</v>
      </c>
      <c r="J27" s="78">
        <f t="shared" si="8"/>
        <v>0.16396933560477</v>
      </c>
      <c r="K27" s="36">
        <f>'[2]Report'!C24</f>
        <v>1</v>
      </c>
      <c r="L27" s="37">
        <f t="shared" si="9"/>
        <v>1524</v>
      </c>
      <c r="M27" s="37">
        <f>'[1]7-12-04'!P34</f>
        <v>150</v>
      </c>
      <c r="N27" s="37">
        <f>'[1]7-12-04'!J34</f>
        <v>1374</v>
      </c>
      <c r="O27" s="35">
        <f>'[3].CSV]EXPORT[1]'!K26</f>
        <v>0</v>
      </c>
      <c r="P27" s="38"/>
      <c r="Q27" s="35"/>
      <c r="R27" s="39"/>
      <c r="S27" s="40"/>
    </row>
    <row r="28" spans="1:19" ht="15.75" customHeight="1">
      <c r="A28" s="34" t="s">
        <v>42</v>
      </c>
      <c r="B28" s="54">
        <f>'[3].CSV]EXPORT[1]'!B27</f>
        <v>3845</v>
      </c>
      <c r="C28" s="35">
        <f>'[3].CSV]EXPORT[1]'!C27</f>
        <v>595</v>
      </c>
      <c r="D28" s="78">
        <f t="shared" si="6"/>
        <v>0.15474642392717816</v>
      </c>
      <c r="E28" s="35">
        <f>'[3].CSV]EXPORT[1]'!E27</f>
        <v>1057</v>
      </c>
      <c r="F28" s="35">
        <f>'[3].CSV]EXPORT[1]'!F27</f>
        <v>39</v>
      </c>
      <c r="G28" s="78">
        <f t="shared" si="7"/>
        <v>0.036896877956480605</v>
      </c>
      <c r="H28" s="35">
        <f>'[3].CSV]EXPORT[1]'!H27-'[3].CSV]EXPORT[1]'!N27</f>
        <v>5633</v>
      </c>
      <c r="I28" s="35">
        <f>'[3].CSV]EXPORT[1]'!I27-'[3].CSV]EXPORT[1]'!O27</f>
        <v>907</v>
      </c>
      <c r="J28" s="78">
        <f t="shared" si="8"/>
        <v>0.16101544470086987</v>
      </c>
      <c r="K28" s="36">
        <f>'[2]Report'!C25</f>
        <v>46</v>
      </c>
      <c r="L28" s="37">
        <f t="shared" si="9"/>
        <v>2112</v>
      </c>
      <c r="M28" s="37">
        <f>'[1]7-12-04'!P35</f>
        <v>319</v>
      </c>
      <c r="N28" s="37">
        <f>'[1]7-12-04'!J35</f>
        <v>1793</v>
      </c>
      <c r="O28" s="35">
        <f>'[3].CSV]EXPORT[1]'!K27</f>
        <v>0</v>
      </c>
      <c r="P28" s="38"/>
      <c r="Q28" s="35"/>
      <c r="R28" s="39"/>
      <c r="S28" s="40"/>
    </row>
    <row r="29" spans="1:19" ht="15.75" customHeight="1">
      <c r="A29" s="34" t="s">
        <v>43</v>
      </c>
      <c r="B29" s="54">
        <f>'[3].CSV]EXPORT[1]'!B28</f>
        <v>7164</v>
      </c>
      <c r="C29" s="35">
        <f>'[3].CSV]EXPORT[1]'!C28</f>
        <v>2108</v>
      </c>
      <c r="D29" s="78">
        <f t="shared" si="6"/>
        <v>0.294249022892239</v>
      </c>
      <c r="E29" s="35">
        <f>'[3].CSV]EXPORT[1]'!E28</f>
        <v>1128</v>
      </c>
      <c r="F29" s="35">
        <f>'[3].CSV]EXPORT[1]'!F28</f>
        <v>252</v>
      </c>
      <c r="G29" s="78">
        <f t="shared" si="7"/>
        <v>0.22340425531914893</v>
      </c>
      <c r="H29" s="35">
        <f>'[3].CSV]EXPORT[1]'!H28-'[3].CSV]EXPORT[1]'!N28</f>
        <v>9137</v>
      </c>
      <c r="I29" s="35">
        <f>'[3].CSV]EXPORT[1]'!I28-'[3].CSV]EXPORT[1]'!O28</f>
        <v>2444</v>
      </c>
      <c r="J29" s="78">
        <f t="shared" si="8"/>
        <v>0.26748385684579185</v>
      </c>
      <c r="K29" s="36">
        <f>'[2]Report'!C26</f>
        <v>929</v>
      </c>
      <c r="L29" s="37">
        <f t="shared" si="9"/>
        <v>2846</v>
      </c>
      <c r="M29" s="37">
        <f>'[1]7-12-04'!P36</f>
        <v>222</v>
      </c>
      <c r="N29" s="37">
        <f>'[1]7-12-04'!J36</f>
        <v>2624</v>
      </c>
      <c r="O29" s="35">
        <f>'[3].CSV]EXPORT[1]'!K28</f>
        <v>0</v>
      </c>
      <c r="P29" s="41"/>
      <c r="Q29" s="35"/>
      <c r="R29" s="39"/>
      <c r="S29" s="40"/>
    </row>
    <row r="30" spans="1:19" ht="15.75" customHeight="1">
      <c r="A30" s="34" t="s">
        <v>44</v>
      </c>
      <c r="B30" s="54">
        <f>'[3].CSV]EXPORT[1]'!B29</f>
        <v>10292</v>
      </c>
      <c r="C30" s="35">
        <f>'[3].CSV]EXPORT[1]'!C29</f>
        <v>3072</v>
      </c>
      <c r="D30" s="78">
        <f t="shared" si="6"/>
        <v>0.2984842596191217</v>
      </c>
      <c r="E30" s="35">
        <f>'[3].CSV]EXPORT[1]'!E29</f>
        <v>1948</v>
      </c>
      <c r="F30" s="35">
        <f>'[3].CSV]EXPORT[1]'!F29</f>
        <v>163</v>
      </c>
      <c r="G30" s="78">
        <f t="shared" si="7"/>
        <v>0.08367556468172485</v>
      </c>
      <c r="H30" s="35">
        <f>'[3].CSV]EXPORT[1]'!H29-'[3].CSV]EXPORT[1]'!N29</f>
        <v>12708</v>
      </c>
      <c r="I30" s="35">
        <f>'[3].CSV]EXPORT[1]'!I29-'[3].CSV]EXPORT[1]'!O29</f>
        <v>3338</v>
      </c>
      <c r="J30" s="78">
        <f t="shared" si="8"/>
        <v>0.26266918476550205</v>
      </c>
      <c r="K30" s="36">
        <f>'[2]Report'!C27</f>
        <v>77</v>
      </c>
      <c r="L30" s="37">
        <f t="shared" si="9"/>
        <v>4951</v>
      </c>
      <c r="M30" s="37">
        <f>'[1]7-12-04'!P37</f>
        <v>556</v>
      </c>
      <c r="N30" s="37">
        <f>'[1]7-12-04'!J37</f>
        <v>4395</v>
      </c>
      <c r="O30" s="35">
        <f>'[3].CSV]EXPORT[1]'!K29</f>
        <v>1</v>
      </c>
      <c r="P30" s="38"/>
      <c r="Q30" s="35"/>
      <c r="R30" s="39">
        <v>2497</v>
      </c>
      <c r="S30" s="40"/>
    </row>
    <row r="31" spans="1:19" ht="15.75" customHeight="1">
      <c r="A31" s="34" t="s">
        <v>45</v>
      </c>
      <c r="B31" s="54">
        <f>'[3].CSV]EXPORT[1]'!B30</f>
        <v>7499</v>
      </c>
      <c r="C31" s="35">
        <f>'[3].CSV]EXPORT[1]'!C30</f>
        <v>904</v>
      </c>
      <c r="D31" s="78">
        <f t="shared" si="6"/>
        <v>0.12054940658754501</v>
      </c>
      <c r="E31" s="35">
        <f>'[3].CSV]EXPORT[1]'!E30</f>
        <v>1136</v>
      </c>
      <c r="F31" s="35">
        <f>'[3].CSV]EXPORT[1]'!F30</f>
        <v>15</v>
      </c>
      <c r="G31" s="78">
        <f t="shared" si="7"/>
        <v>0.013204225352112676</v>
      </c>
      <c r="H31" s="35">
        <f>'[3].CSV]EXPORT[1]'!H30-'[3].CSV]EXPORT[1]'!N30</f>
        <v>9220</v>
      </c>
      <c r="I31" s="35">
        <f>'[3].CSV]EXPORT[1]'!I30-'[3].CSV]EXPORT[1]'!O30</f>
        <v>983</v>
      </c>
      <c r="J31" s="78">
        <f t="shared" si="8"/>
        <v>0.10661605206073753</v>
      </c>
      <c r="K31" s="36">
        <f>'[2]Report'!C28</f>
        <v>484</v>
      </c>
      <c r="L31" s="37">
        <f t="shared" si="9"/>
        <v>3581</v>
      </c>
      <c r="M31" s="37">
        <f>'[1]7-12-04'!P38</f>
        <v>292</v>
      </c>
      <c r="N31" s="37">
        <f>'[1]7-12-04'!J38</f>
        <v>3289</v>
      </c>
      <c r="O31" s="35">
        <f>'[3].CSV]EXPORT[1]'!K30</f>
        <v>1</v>
      </c>
      <c r="P31" s="38"/>
      <c r="Q31" s="35"/>
      <c r="R31" s="39"/>
      <c r="S31" s="40"/>
    </row>
    <row r="32" spans="1:19" ht="15.75" customHeight="1">
      <c r="A32" s="34" t="s">
        <v>46</v>
      </c>
      <c r="B32" s="54">
        <f>'[3].CSV]EXPORT[1]'!B31</f>
        <v>11974</v>
      </c>
      <c r="C32" s="35">
        <f>'[3].CSV]EXPORT[1]'!C31</f>
        <v>3245</v>
      </c>
      <c r="D32" s="78">
        <f t="shared" si="6"/>
        <v>0.2710038416569233</v>
      </c>
      <c r="E32" s="35">
        <f>'[3].CSV]EXPORT[1]'!E31</f>
        <v>2283</v>
      </c>
      <c r="F32" s="35">
        <f>'[3].CSV]EXPORT[1]'!F31</f>
        <v>68</v>
      </c>
      <c r="G32" s="78">
        <f t="shared" si="7"/>
        <v>0.029785370127025843</v>
      </c>
      <c r="H32" s="35">
        <f>'[3].CSV]EXPORT[1]'!H31-'[3].CSV]EXPORT[1]'!N31</f>
        <v>15590</v>
      </c>
      <c r="I32" s="35">
        <f>'[3].CSV]EXPORT[1]'!I31-'[3].CSV]EXPORT[1]'!O31</f>
        <v>3428</v>
      </c>
      <c r="J32" s="78">
        <f t="shared" si="8"/>
        <v>0.2198845413726748</v>
      </c>
      <c r="K32" s="36">
        <f>'[2]Report'!C29</f>
        <v>603</v>
      </c>
      <c r="L32" s="37">
        <f t="shared" si="9"/>
        <v>2316</v>
      </c>
      <c r="M32" s="37">
        <f>'[1]7-12-04'!P39</f>
        <v>545</v>
      </c>
      <c r="N32" s="37">
        <f>'[1]7-12-04'!J39</f>
        <v>1771</v>
      </c>
      <c r="O32" s="35">
        <f>'[3].CSV]EXPORT[1]'!K31</f>
        <v>3</v>
      </c>
      <c r="P32" s="38"/>
      <c r="Q32" s="35">
        <v>4</v>
      </c>
      <c r="R32" s="39"/>
      <c r="S32" s="40"/>
    </row>
    <row r="33" spans="1:19" ht="15.75" customHeight="1">
      <c r="A33" s="34" t="s">
        <v>47</v>
      </c>
      <c r="B33" s="54">
        <f>'[3].CSV]EXPORT[1]'!B32</f>
        <v>2898</v>
      </c>
      <c r="C33" s="35">
        <f>'[3].CSV]EXPORT[1]'!C32</f>
        <v>407</v>
      </c>
      <c r="D33" s="78">
        <f t="shared" si="6"/>
        <v>0.1404416839199448</v>
      </c>
      <c r="E33" s="35">
        <f>'[3].CSV]EXPORT[1]'!E32</f>
        <v>1569</v>
      </c>
      <c r="F33" s="35">
        <f>'[3].CSV]EXPORT[1]'!F32</f>
        <v>64</v>
      </c>
      <c r="G33" s="78">
        <f t="shared" si="7"/>
        <v>0.04079031230082855</v>
      </c>
      <c r="H33" s="35">
        <f>'[3].CSV]EXPORT[1]'!H32-'[3].CSV]EXPORT[1]'!N32</f>
        <v>5198</v>
      </c>
      <c r="I33" s="35">
        <f>'[3].CSV]EXPORT[1]'!I32-'[3].CSV]EXPORT[1]'!O32</f>
        <v>560</v>
      </c>
      <c r="J33" s="78">
        <f t="shared" si="8"/>
        <v>0.10773374374759523</v>
      </c>
      <c r="K33" s="36">
        <f>'[2]Report'!C30</f>
        <v>0</v>
      </c>
      <c r="L33" s="37">
        <f t="shared" si="9"/>
        <v>2347</v>
      </c>
      <c r="M33" s="37">
        <f>'[1]7-12-04'!P40</f>
        <v>375</v>
      </c>
      <c r="N33" s="37">
        <f>'[1]7-12-04'!J40</f>
        <v>1972</v>
      </c>
      <c r="O33" s="35">
        <f>'[3].CSV]EXPORT[1]'!K32</f>
        <v>1</v>
      </c>
      <c r="P33" s="38"/>
      <c r="Q33" s="35"/>
      <c r="R33" s="39"/>
      <c r="S33" s="40"/>
    </row>
    <row r="34" spans="1:19" ht="15.75" customHeight="1">
      <c r="A34" s="34" t="s">
        <v>48</v>
      </c>
      <c r="B34" s="54">
        <f>'[3].CSV]EXPORT[1]'!B33</f>
        <v>19809</v>
      </c>
      <c r="C34" s="35">
        <f>'[3].CSV]EXPORT[1]'!C33</f>
        <v>3333</v>
      </c>
      <c r="D34" s="78">
        <f t="shared" si="6"/>
        <v>0.16825685294563078</v>
      </c>
      <c r="E34" s="35">
        <f>'[3].CSV]EXPORT[1]'!E33</f>
        <v>6205</v>
      </c>
      <c r="F34" s="35">
        <f>'[3].CSV]EXPORT[1]'!F33</f>
        <v>880</v>
      </c>
      <c r="G34" s="78">
        <f t="shared" si="7"/>
        <v>0.14182111200644643</v>
      </c>
      <c r="H34" s="35">
        <f>'[3].CSV]EXPORT[1]'!H33-'[3].CSV]EXPORT[1]'!N33</f>
        <v>27992</v>
      </c>
      <c r="I34" s="35">
        <f>'[3].CSV]EXPORT[1]'!I33-'[3].CSV]EXPORT[1]'!O33</f>
        <v>4866</v>
      </c>
      <c r="J34" s="78">
        <f t="shared" si="8"/>
        <v>0.17383538153758216</v>
      </c>
      <c r="K34" s="36">
        <f>'[2]Report'!C31</f>
        <v>825</v>
      </c>
      <c r="L34" s="37">
        <f t="shared" si="9"/>
        <v>9072</v>
      </c>
      <c r="M34" s="37">
        <f>'[1]7-12-04'!P41</f>
        <v>1536</v>
      </c>
      <c r="N34" s="37">
        <f>'[1]7-12-04'!J41</f>
        <v>7536</v>
      </c>
      <c r="O34" s="35">
        <f>'[3].CSV]EXPORT[1]'!K33</f>
        <v>9</v>
      </c>
      <c r="P34" s="38"/>
      <c r="Q34" s="35">
        <v>64</v>
      </c>
      <c r="R34" s="39"/>
      <c r="S34" s="40"/>
    </row>
    <row r="35" spans="1:19" ht="15.75" customHeight="1">
      <c r="A35" s="34" t="s">
        <v>49</v>
      </c>
      <c r="B35" s="54">
        <f>'[3].CSV]EXPORT[1]'!B34</f>
        <v>987</v>
      </c>
      <c r="C35" s="35">
        <f>'[3].CSV]EXPORT[1]'!C34</f>
        <v>348</v>
      </c>
      <c r="D35" s="78">
        <f t="shared" si="6"/>
        <v>0.3525835866261398</v>
      </c>
      <c r="E35" s="35">
        <f>'[3].CSV]EXPORT[1]'!E34</f>
        <v>159</v>
      </c>
      <c r="F35" s="35">
        <f>'[3].CSV]EXPORT[1]'!F34</f>
        <v>29</v>
      </c>
      <c r="G35" s="78">
        <f t="shared" si="7"/>
        <v>0.18238993710691823</v>
      </c>
      <c r="H35" s="35">
        <f>'[3].CSV]EXPORT[1]'!H34-'[3].CSV]EXPORT[1]'!N34</f>
        <v>1416</v>
      </c>
      <c r="I35" s="35">
        <f>'[3].CSV]EXPORT[1]'!I34-'[3].CSV]EXPORT[1]'!O34</f>
        <v>421</v>
      </c>
      <c r="J35" s="78">
        <f t="shared" si="8"/>
        <v>0.297316384180791</v>
      </c>
      <c r="K35" s="36">
        <f>'[2]Report'!C32</f>
        <v>310</v>
      </c>
      <c r="L35" s="37">
        <f t="shared" si="9"/>
        <v>197</v>
      </c>
      <c r="M35" s="37">
        <f>'[1]7-12-04'!P42</f>
        <v>29</v>
      </c>
      <c r="N35" s="37">
        <f>'[1]7-12-04'!J42</f>
        <v>168</v>
      </c>
      <c r="O35" s="35">
        <f>'[3].CSV]EXPORT[1]'!K34</f>
        <v>0</v>
      </c>
      <c r="P35" s="38"/>
      <c r="Q35" s="35"/>
      <c r="R35" s="39"/>
      <c r="S35" s="40"/>
    </row>
    <row r="36" spans="1:19" ht="15.75" customHeight="1">
      <c r="A36" s="42" t="s">
        <v>50</v>
      </c>
      <c r="B36" s="55">
        <f>'[3].CSV]EXPORT[1]'!B35</f>
        <v>12160</v>
      </c>
      <c r="C36" s="43">
        <f>'[3].CSV]EXPORT[1]'!C35</f>
        <v>2138</v>
      </c>
      <c r="D36" s="79">
        <f t="shared" si="6"/>
        <v>0.17582236842105264</v>
      </c>
      <c r="E36" s="43">
        <f>'[3].CSV]EXPORT[1]'!E35</f>
        <v>1532</v>
      </c>
      <c r="F36" s="43">
        <f>'[3].CSV]EXPORT[1]'!F35</f>
        <v>78</v>
      </c>
      <c r="G36" s="79">
        <f t="shared" si="7"/>
        <v>0.050913838120104436</v>
      </c>
      <c r="H36" s="43">
        <f>'[3].CSV]EXPORT[1]'!H35-'[3].CSV]EXPORT[1]'!N35</f>
        <v>14395</v>
      </c>
      <c r="I36" s="43">
        <f>'[3].CSV]EXPORT[1]'!I35-'[3].CSV]EXPORT[1]'!O35</f>
        <v>2232</v>
      </c>
      <c r="J36" s="79">
        <f t="shared" si="8"/>
        <v>0.15505383813824244</v>
      </c>
      <c r="K36" s="56">
        <f>'[2]Report'!C33</f>
        <v>1446</v>
      </c>
      <c r="L36" s="56">
        <f t="shared" si="9"/>
        <v>3438</v>
      </c>
      <c r="M36" s="45">
        <f>'[1]7-12-04'!P43</f>
        <v>668</v>
      </c>
      <c r="N36" s="45">
        <f>'[1]7-12-04'!J43</f>
        <v>2770</v>
      </c>
      <c r="O36" s="43">
        <f>'[3].CSV]EXPORT[1]'!K35</f>
        <v>7</v>
      </c>
      <c r="P36" s="46"/>
      <c r="Q36" s="43"/>
      <c r="R36" s="47"/>
      <c r="S36" s="48">
        <v>38174</v>
      </c>
    </row>
    <row r="37" spans="1:19" ht="15.75" customHeight="1">
      <c r="A37" s="13" t="s">
        <v>51</v>
      </c>
      <c r="B37" s="49"/>
      <c r="C37" s="14"/>
      <c r="D37" s="80"/>
      <c r="E37" s="14"/>
      <c r="F37" s="14"/>
      <c r="G37" s="80"/>
      <c r="H37" s="14"/>
      <c r="I37" s="14"/>
      <c r="J37" s="80"/>
      <c r="K37" s="36"/>
      <c r="L37" s="17"/>
      <c r="M37" s="31"/>
      <c r="N37" s="31"/>
      <c r="O37" s="14"/>
      <c r="P37" s="50"/>
      <c r="Q37" s="51"/>
      <c r="R37" s="52"/>
      <c r="S37" s="53"/>
    </row>
    <row r="38" spans="1:19" ht="15.75" customHeight="1">
      <c r="A38" s="34" t="s">
        <v>52</v>
      </c>
      <c r="B38" s="54">
        <f>'[3].CSV]EXPORT[1]'!B37</f>
        <v>8163</v>
      </c>
      <c r="C38" s="35">
        <f>'[3].CSV]EXPORT[1]'!C37</f>
        <v>1921</v>
      </c>
      <c r="D38" s="78">
        <f aca="true" t="shared" si="10" ref="D38:D51">C38/B38</f>
        <v>0.23533014822981746</v>
      </c>
      <c r="E38" s="35">
        <f>'[3].CSV]EXPORT[1]'!E37</f>
        <v>2086</v>
      </c>
      <c r="F38" s="35">
        <f>'[3].CSV]EXPORT[1]'!F37</f>
        <v>230</v>
      </c>
      <c r="G38" s="78">
        <f aca="true" t="shared" si="11" ref="G38:G51">F38/E38</f>
        <v>0.11025886864813039</v>
      </c>
      <c r="H38" s="35">
        <f>'[3].CSV]EXPORT[1]'!H37-'[3].CSV]EXPORT[1]'!N37</f>
        <v>10856</v>
      </c>
      <c r="I38" s="35">
        <f>'[3].CSV]EXPORT[1]'!I37-'[3].CSV]EXPORT[1]'!O37</f>
        <v>2320</v>
      </c>
      <c r="J38" s="78">
        <f aca="true" t="shared" si="12" ref="J38:J51">I38/H38</f>
        <v>0.21370670596904937</v>
      </c>
      <c r="K38" s="36">
        <f>'[2]Report'!C35</f>
        <v>236</v>
      </c>
      <c r="L38" s="37">
        <f aca="true" t="shared" si="13" ref="L38:L45">SUM(M38:N38)</f>
        <v>1979</v>
      </c>
      <c r="M38" s="37">
        <f>'[1]7-12-04'!P45</f>
        <v>281</v>
      </c>
      <c r="N38" s="37">
        <f>'[1]7-12-04'!J45</f>
        <v>1698</v>
      </c>
      <c r="O38" s="35">
        <f>'[3].CSV]EXPORT[1]'!K37</f>
        <v>2</v>
      </c>
      <c r="P38" s="38"/>
      <c r="Q38" s="35"/>
      <c r="R38" s="39"/>
      <c r="S38" s="40"/>
    </row>
    <row r="39" spans="1:19" ht="15.75" customHeight="1">
      <c r="A39" s="34" t="s">
        <v>53</v>
      </c>
      <c r="B39" s="54">
        <f>'[3].CSV]EXPORT[1]'!B38</f>
        <v>3424</v>
      </c>
      <c r="C39" s="35">
        <f>'[3].CSV]EXPORT[1]'!C38</f>
        <v>947</v>
      </c>
      <c r="D39" s="78">
        <f t="shared" si="10"/>
        <v>0.2765771028037383</v>
      </c>
      <c r="E39" s="35">
        <f>'[3].CSV]EXPORT[1]'!E38</f>
        <v>1821</v>
      </c>
      <c r="F39" s="35">
        <f>'[3].CSV]EXPORT[1]'!F38</f>
        <v>453</v>
      </c>
      <c r="G39" s="78">
        <f t="shared" si="11"/>
        <v>0.2487644151565074</v>
      </c>
      <c r="H39" s="35">
        <f>'[3].CSV]EXPORT[1]'!H38-'[3].CSV]EXPORT[1]'!N38</f>
        <v>5537</v>
      </c>
      <c r="I39" s="35">
        <f>'[3].CSV]EXPORT[1]'!I38-'[3].CSV]EXPORT[1]'!O38</f>
        <v>1474</v>
      </c>
      <c r="J39" s="78">
        <f t="shared" si="12"/>
        <v>0.2662091385226657</v>
      </c>
      <c r="K39" s="36">
        <f>'[2]Report'!C36</f>
        <v>0</v>
      </c>
      <c r="L39" s="37">
        <f t="shared" si="13"/>
        <v>1020</v>
      </c>
      <c r="M39" s="37">
        <f>'[1]7-12-04'!P46</f>
        <v>114</v>
      </c>
      <c r="N39" s="37">
        <f>'[1]7-12-04'!J46</f>
        <v>906</v>
      </c>
      <c r="O39" s="35">
        <f>'[3].CSV]EXPORT[1]'!K38</f>
        <v>0</v>
      </c>
      <c r="P39" s="38"/>
      <c r="Q39" s="35"/>
      <c r="R39" s="39"/>
      <c r="S39" s="40"/>
    </row>
    <row r="40" spans="1:19" ht="15.75" customHeight="1">
      <c r="A40" s="34" t="s">
        <v>54</v>
      </c>
      <c r="B40" s="54">
        <f>'[3].CSV]EXPORT[1]'!B39</f>
        <v>1483</v>
      </c>
      <c r="C40" s="35">
        <f>'[3].CSV]EXPORT[1]'!C39</f>
        <v>127</v>
      </c>
      <c r="D40" s="78">
        <f t="shared" si="10"/>
        <v>0.0856372218476062</v>
      </c>
      <c r="E40" s="35">
        <f>'[3].CSV]EXPORT[1]'!E39</f>
        <v>279</v>
      </c>
      <c r="F40" s="35">
        <f>'[3].CSV]EXPORT[1]'!F39</f>
        <v>6</v>
      </c>
      <c r="G40" s="78">
        <f t="shared" si="11"/>
        <v>0.021505376344086023</v>
      </c>
      <c r="H40" s="35">
        <f>'[3].CSV]EXPORT[1]'!H39-'[3].CSV]EXPORT[1]'!N39</f>
        <v>1844</v>
      </c>
      <c r="I40" s="35">
        <f>'[3].CSV]EXPORT[1]'!I39-'[3].CSV]EXPORT[1]'!O39</f>
        <v>135</v>
      </c>
      <c r="J40" s="78">
        <f t="shared" si="12"/>
        <v>0.07321041214750543</v>
      </c>
      <c r="K40" s="36">
        <f>'[2]Report'!C37</f>
        <v>40</v>
      </c>
      <c r="L40" s="37">
        <f t="shared" si="13"/>
        <v>245</v>
      </c>
      <c r="M40" s="37">
        <f>'[1]7-12-04'!P47</f>
        <v>112</v>
      </c>
      <c r="N40" s="37">
        <f>'[1]7-12-04'!J47</f>
        <v>133</v>
      </c>
      <c r="O40" s="35">
        <f>'[3].CSV]EXPORT[1]'!K39</f>
        <v>0</v>
      </c>
      <c r="P40" s="41"/>
      <c r="Q40" s="35"/>
      <c r="R40" s="39"/>
      <c r="S40" s="40"/>
    </row>
    <row r="41" spans="1:19" ht="15.75" customHeight="1">
      <c r="A41" s="34" t="s">
        <v>55</v>
      </c>
      <c r="B41" s="54">
        <f>'[3].CSV]EXPORT[1]'!B40</f>
        <v>15081</v>
      </c>
      <c r="C41" s="35">
        <f>'[3].CSV]EXPORT[1]'!C40</f>
        <v>2775</v>
      </c>
      <c r="D41" s="78">
        <f t="shared" si="10"/>
        <v>0.18400636562562164</v>
      </c>
      <c r="E41" s="35">
        <f>'[3].CSV]EXPORT[1]'!E40</f>
        <v>2120</v>
      </c>
      <c r="F41" s="35">
        <f>'[3].CSV]EXPORT[1]'!F40</f>
        <v>179</v>
      </c>
      <c r="G41" s="78">
        <f t="shared" si="11"/>
        <v>0.08443396226415094</v>
      </c>
      <c r="H41" s="35">
        <f>'[3].CSV]EXPORT[1]'!H40-'[3].CSV]EXPORT[1]'!N40</f>
        <v>18144</v>
      </c>
      <c r="I41" s="35">
        <f>'[3].CSV]EXPORT[1]'!I40-'[3].CSV]EXPORT[1]'!O40</f>
        <v>3046</v>
      </c>
      <c r="J41" s="78">
        <f t="shared" si="12"/>
        <v>0.16787918871252205</v>
      </c>
      <c r="K41" s="36">
        <f>'[2]Report'!C38</f>
        <v>277</v>
      </c>
      <c r="L41" s="37">
        <f t="shared" si="13"/>
        <v>5731</v>
      </c>
      <c r="M41" s="37">
        <f>'[1]7-12-04'!P48</f>
        <v>350</v>
      </c>
      <c r="N41" s="37">
        <f>'[1]7-12-04'!J48</f>
        <v>5381</v>
      </c>
      <c r="O41" s="35">
        <f>'[3].CSV]EXPORT[1]'!K40</f>
        <v>1</v>
      </c>
      <c r="P41" s="38"/>
      <c r="Q41" s="35">
        <v>107</v>
      </c>
      <c r="R41" s="39"/>
      <c r="S41" s="40"/>
    </row>
    <row r="42" spans="1:19" ht="15.75" customHeight="1">
      <c r="A42" s="34" t="s">
        <v>56</v>
      </c>
      <c r="B42" s="54">
        <f>'[3].CSV]EXPORT[1]'!B41</f>
        <v>2851</v>
      </c>
      <c r="C42" s="35">
        <f>'[3].CSV]EXPORT[1]'!C41</f>
        <v>428</v>
      </c>
      <c r="D42" s="78">
        <f t="shared" si="10"/>
        <v>0.1501227639424763</v>
      </c>
      <c r="E42" s="35">
        <f>'[3].CSV]EXPORT[1]'!E41</f>
        <v>547</v>
      </c>
      <c r="F42" s="35">
        <f>'[3].CSV]EXPORT[1]'!F41</f>
        <v>40</v>
      </c>
      <c r="G42" s="78">
        <f t="shared" si="11"/>
        <v>0.07312614259597806</v>
      </c>
      <c r="H42" s="35">
        <f>'[3].CSV]EXPORT[1]'!H41-'[3].CSV]EXPORT[1]'!N41</f>
        <v>3712</v>
      </c>
      <c r="I42" s="35">
        <f>'[3].CSV]EXPORT[1]'!I41-'[3].CSV]EXPORT[1]'!O41</f>
        <v>484</v>
      </c>
      <c r="J42" s="78">
        <f t="shared" si="12"/>
        <v>0.13038793103448276</v>
      </c>
      <c r="K42" s="36">
        <f>'[2]Report'!C39</f>
        <v>218</v>
      </c>
      <c r="L42" s="37">
        <f t="shared" si="13"/>
        <v>994</v>
      </c>
      <c r="M42" s="37">
        <f>'[1]7-12-04'!P51</f>
        <v>289</v>
      </c>
      <c r="N42" s="37">
        <f>'[1]7-12-04'!J51</f>
        <v>705</v>
      </c>
      <c r="O42" s="35">
        <f>'[3].CSV]EXPORT[1]'!K41</f>
        <v>0</v>
      </c>
      <c r="P42" s="38"/>
      <c r="Q42" s="35"/>
      <c r="R42" s="39"/>
      <c r="S42" s="40"/>
    </row>
    <row r="43" spans="1:19" ht="15.75" customHeight="1">
      <c r="A43" s="34" t="s">
        <v>57</v>
      </c>
      <c r="B43" s="54">
        <f>'[3].CSV]EXPORT[1]'!B42</f>
        <v>4617</v>
      </c>
      <c r="C43" s="35">
        <f>'[3].CSV]EXPORT[1]'!C42</f>
        <v>916</v>
      </c>
      <c r="D43" s="78">
        <f t="shared" si="10"/>
        <v>0.19839722763699372</v>
      </c>
      <c r="E43" s="35">
        <f>'[3].CSV]EXPORT[1]'!E42</f>
        <v>1764</v>
      </c>
      <c r="F43" s="35">
        <f>'[3].CSV]EXPORT[1]'!F42</f>
        <v>274</v>
      </c>
      <c r="G43" s="78">
        <f t="shared" si="11"/>
        <v>0.15532879818594103</v>
      </c>
      <c r="H43" s="35">
        <f>'[3].CSV]EXPORT[1]'!H42-'[3].CSV]EXPORT[1]'!N42</f>
        <v>6846</v>
      </c>
      <c r="I43" s="35">
        <f>'[3].CSV]EXPORT[1]'!I42-'[3].CSV]EXPORT[1]'!O42</f>
        <v>1324</v>
      </c>
      <c r="J43" s="78">
        <f t="shared" si="12"/>
        <v>0.19339760444054924</v>
      </c>
      <c r="K43" s="36">
        <f>'[2]Report'!C40</f>
        <v>69</v>
      </c>
      <c r="L43" s="37">
        <f t="shared" si="13"/>
        <v>2095</v>
      </c>
      <c r="M43" s="37">
        <f>'[1]7-12-04'!P52</f>
        <v>424</v>
      </c>
      <c r="N43" s="37">
        <f>'[1]7-12-04'!J52</f>
        <v>1671</v>
      </c>
      <c r="O43" s="35">
        <f>'[3].CSV]EXPORT[1]'!K42</f>
        <v>0</v>
      </c>
      <c r="P43" s="38"/>
      <c r="Q43" s="35"/>
      <c r="R43" s="39"/>
      <c r="S43" s="40"/>
    </row>
    <row r="44" spans="1:19" ht="15.75" customHeight="1">
      <c r="A44" s="34" t="s">
        <v>58</v>
      </c>
      <c r="B44" s="54">
        <f>'[3].CSV]EXPORT[1]'!B43</f>
        <v>5215</v>
      </c>
      <c r="C44" s="35">
        <f>'[3].CSV]EXPORT[1]'!C43</f>
        <v>1164</v>
      </c>
      <c r="D44" s="78">
        <f t="shared" si="10"/>
        <v>0.22320230105465005</v>
      </c>
      <c r="E44" s="35">
        <f>'[3].CSV]EXPORT[1]'!E43</f>
        <v>12769</v>
      </c>
      <c r="F44" s="35">
        <f>'[3].CSV]EXPORT[1]'!F43</f>
        <v>1015</v>
      </c>
      <c r="G44" s="78">
        <f t="shared" si="11"/>
        <v>0.07948938836244028</v>
      </c>
      <c r="H44" s="35">
        <f>'[3].CSV]EXPORT[1]'!H43-'[3].CSV]EXPORT[1]'!N43</f>
        <v>23530</v>
      </c>
      <c r="I44" s="35">
        <f>'[3].CSV]EXPORT[1]'!I43-'[3].CSV]EXPORT[1]'!O43</f>
        <v>2775</v>
      </c>
      <c r="J44" s="78">
        <f t="shared" si="12"/>
        <v>0.1179345516362091</v>
      </c>
      <c r="K44" s="36">
        <f>'[2]Report'!C41</f>
        <v>1</v>
      </c>
      <c r="L44" s="37">
        <f t="shared" si="13"/>
        <v>2435</v>
      </c>
      <c r="M44" s="37">
        <f>'[1]7-12-04'!P53</f>
        <v>170</v>
      </c>
      <c r="N44" s="37">
        <f>'[1]7-12-04'!J53</f>
        <v>2265</v>
      </c>
      <c r="O44" s="35">
        <f>'[3].CSV]EXPORT[1]'!K43</f>
        <v>522</v>
      </c>
      <c r="P44" s="38"/>
      <c r="Q44" s="35"/>
      <c r="R44" s="39"/>
      <c r="S44" s="40"/>
    </row>
    <row r="45" spans="1:19" ht="15.75" customHeight="1">
      <c r="A45" s="34" t="s">
        <v>59</v>
      </c>
      <c r="B45" s="54">
        <f>'[3].CSV]EXPORT[1]'!B44</f>
        <v>6749</v>
      </c>
      <c r="C45" s="35">
        <f>'[3].CSV]EXPORT[1]'!C44</f>
        <v>1191</v>
      </c>
      <c r="D45" s="78">
        <f t="shared" si="10"/>
        <v>0.17647058823529413</v>
      </c>
      <c r="E45" s="35">
        <f>'[3].CSV]EXPORT[1]'!E44</f>
        <v>1229</v>
      </c>
      <c r="F45" s="35">
        <f>'[3].CSV]EXPORT[1]'!F44</f>
        <v>58</v>
      </c>
      <c r="G45" s="78">
        <f t="shared" si="11"/>
        <v>0.047192839707078924</v>
      </c>
      <c r="H45" s="35">
        <f>'[3].CSV]EXPORT[1]'!H44-'[3].CSV]EXPORT[1]'!N44</f>
        <v>8616</v>
      </c>
      <c r="I45" s="35">
        <f>'[3].CSV]EXPORT[1]'!I44-'[3].CSV]EXPORT[1]'!O44</f>
        <v>1268</v>
      </c>
      <c r="J45" s="78">
        <f t="shared" si="12"/>
        <v>0.14716805942432684</v>
      </c>
      <c r="K45" s="36">
        <f>'[2]Report'!C42</f>
        <v>538</v>
      </c>
      <c r="L45" s="37">
        <f t="shared" si="13"/>
        <v>2155</v>
      </c>
      <c r="M45" s="37">
        <f>'[1]7-12-04'!P56</f>
        <v>415</v>
      </c>
      <c r="N45" s="37">
        <f>'[1]7-12-04'!J56</f>
        <v>1740</v>
      </c>
      <c r="O45" s="35">
        <f>'[3].CSV]EXPORT[1]'!K44</f>
        <v>0</v>
      </c>
      <c r="P45" s="41">
        <v>13746</v>
      </c>
      <c r="Q45" s="35"/>
      <c r="R45" s="39"/>
      <c r="S45" s="40"/>
    </row>
    <row r="46" spans="1:19" ht="15.75" customHeight="1">
      <c r="A46" s="34" t="s">
        <v>60</v>
      </c>
      <c r="B46" s="54">
        <f>'[3].CSV]EXPORT[1]'!B45</f>
        <v>6294</v>
      </c>
      <c r="C46" s="35">
        <f>'[3].CSV]EXPORT[1]'!C45</f>
        <v>980</v>
      </c>
      <c r="D46" s="78">
        <f t="shared" si="10"/>
        <v>0.15570384493168096</v>
      </c>
      <c r="E46" s="35">
        <f>'[3].CSV]EXPORT[1]'!E45</f>
        <v>923</v>
      </c>
      <c r="F46" s="35">
        <f>'[3].CSV]EXPORT[1]'!F45</f>
        <v>44</v>
      </c>
      <c r="G46" s="78">
        <f t="shared" si="11"/>
        <v>0.047670639219934995</v>
      </c>
      <c r="H46" s="35">
        <f>'[3].CSV]EXPORT[1]'!H45-'[3].CSV]EXPORT[1]'!N45</f>
        <v>8613</v>
      </c>
      <c r="I46" s="35">
        <f>'[3].CSV]EXPORT[1]'!I45-'[3].CSV]EXPORT[1]'!O45</f>
        <v>1767</v>
      </c>
      <c r="J46" s="78">
        <f t="shared" si="12"/>
        <v>0.20515499825844655</v>
      </c>
      <c r="K46" s="36">
        <f>'[2]Report'!C43</f>
        <v>23</v>
      </c>
      <c r="L46" s="37">
        <f aca="true" t="shared" si="14" ref="L46:L51">SUM(M46:N46)</f>
        <v>2903</v>
      </c>
      <c r="M46" s="37">
        <f>'[1]7-12-04'!P57</f>
        <v>294</v>
      </c>
      <c r="N46" s="37">
        <f>'[1]7-12-04'!J57</f>
        <v>2609</v>
      </c>
      <c r="O46" s="35">
        <f>'[3].CSV]EXPORT[1]'!K45</f>
        <v>0</v>
      </c>
      <c r="P46" s="38"/>
      <c r="Q46" s="35"/>
      <c r="R46" s="39"/>
      <c r="S46" s="40"/>
    </row>
    <row r="47" spans="1:19" ht="15.75" customHeight="1">
      <c r="A47" s="34" t="s">
        <v>61</v>
      </c>
      <c r="B47" s="54">
        <f>'[3].CSV]EXPORT[1]'!B46</f>
        <v>1338</v>
      </c>
      <c r="C47" s="35">
        <f>'[3].CSV]EXPORT[1]'!C46</f>
        <v>165</v>
      </c>
      <c r="D47" s="78">
        <f t="shared" si="10"/>
        <v>0.12331838565022421</v>
      </c>
      <c r="E47" s="35">
        <f>'[3].CSV]EXPORT[1]'!E46</f>
        <v>237</v>
      </c>
      <c r="F47" s="35">
        <f>'[3].CSV]EXPORT[1]'!F46</f>
        <v>4</v>
      </c>
      <c r="G47" s="78">
        <f t="shared" si="11"/>
        <v>0.016877637130801686</v>
      </c>
      <c r="H47" s="35">
        <f>'[3].CSV]EXPORT[1]'!H46-'[3].CSV]EXPORT[1]'!N46</f>
        <v>1670</v>
      </c>
      <c r="I47" s="35">
        <f>'[3].CSV]EXPORT[1]'!I46-'[3].CSV]EXPORT[1]'!O46</f>
        <v>172</v>
      </c>
      <c r="J47" s="78">
        <f t="shared" si="12"/>
        <v>0.1029940119760479</v>
      </c>
      <c r="K47" s="36">
        <f>'[2]Report'!C44</f>
        <v>0</v>
      </c>
      <c r="L47" s="37">
        <f t="shared" si="14"/>
        <v>307</v>
      </c>
      <c r="M47" s="37">
        <f>'[1]7-12-04'!P58</f>
        <v>120</v>
      </c>
      <c r="N47" s="37">
        <f>'[1]7-12-04'!J58</f>
        <v>187</v>
      </c>
      <c r="O47" s="35">
        <f>'[3].CSV]EXPORT[1]'!K46</f>
        <v>0</v>
      </c>
      <c r="P47" s="38"/>
      <c r="Q47" s="35"/>
      <c r="R47" s="39"/>
      <c r="S47" s="40"/>
    </row>
    <row r="48" spans="1:19" ht="15.75" customHeight="1">
      <c r="A48" s="34" t="s">
        <v>62</v>
      </c>
      <c r="B48" s="54">
        <f>'[3].CSV]EXPORT[1]'!B47</f>
        <v>6738</v>
      </c>
      <c r="C48" s="35">
        <f>'[3].CSV]EXPORT[1]'!C47</f>
        <v>958</v>
      </c>
      <c r="D48" s="78">
        <f t="shared" si="10"/>
        <v>0.14217868803799347</v>
      </c>
      <c r="E48" s="35">
        <f>'[3].CSV]EXPORT[1]'!E47</f>
        <v>1043</v>
      </c>
      <c r="F48" s="35">
        <f>'[3].CSV]EXPORT[1]'!F47</f>
        <v>91</v>
      </c>
      <c r="G48" s="78">
        <f t="shared" si="11"/>
        <v>0.087248322147651</v>
      </c>
      <c r="H48" s="35">
        <f>'[3].CSV]EXPORT[1]'!H47-'[3].CSV]EXPORT[1]'!N47</f>
        <v>8169</v>
      </c>
      <c r="I48" s="35">
        <f>'[3].CSV]EXPORT[1]'!I47-'[3].CSV]EXPORT[1]'!O47</f>
        <v>1094</v>
      </c>
      <c r="J48" s="78">
        <f t="shared" si="12"/>
        <v>0.1339209205533113</v>
      </c>
      <c r="K48" s="36">
        <f>'[2]Report'!C45</f>
        <v>304</v>
      </c>
      <c r="L48" s="37">
        <f t="shared" si="14"/>
        <v>3689</v>
      </c>
      <c r="M48" s="37">
        <f>'[1]7-12-04'!P59</f>
        <v>232</v>
      </c>
      <c r="N48" s="37">
        <f>'[1]7-12-04'!J59</f>
        <v>3457</v>
      </c>
      <c r="O48" s="35">
        <f>'[3].CSV]EXPORT[1]'!K47</f>
        <v>1</v>
      </c>
      <c r="P48" s="41">
        <v>9647</v>
      </c>
      <c r="Q48" s="35"/>
      <c r="R48" s="39"/>
      <c r="S48" s="40"/>
    </row>
    <row r="49" spans="1:19" ht="15.75" customHeight="1">
      <c r="A49" s="34" t="s">
        <v>63</v>
      </c>
      <c r="B49" s="54">
        <f>'[3].CSV]EXPORT[1]'!B48</f>
        <v>5324</v>
      </c>
      <c r="C49" s="35">
        <f>'[3].CSV]EXPORT[1]'!C48</f>
        <v>1008</v>
      </c>
      <c r="D49" s="78">
        <f t="shared" si="10"/>
        <v>0.1893313298271976</v>
      </c>
      <c r="E49" s="35">
        <f>'[3].CSV]EXPORT[1]'!E48</f>
        <v>10986</v>
      </c>
      <c r="F49" s="35">
        <f>'[3].CSV]EXPORT[1]'!F48</f>
        <v>122</v>
      </c>
      <c r="G49" s="78">
        <f t="shared" si="11"/>
        <v>0.011105042781722191</v>
      </c>
      <c r="H49" s="35">
        <f>'[3].CSV]EXPORT[1]'!H48-'[3].CSV]EXPORT[1]'!N48</f>
        <v>20119</v>
      </c>
      <c r="I49" s="35">
        <f>'[3].CSV]EXPORT[1]'!I48-'[3].CSV]EXPORT[1]'!O48</f>
        <v>1356</v>
      </c>
      <c r="J49" s="78">
        <f t="shared" si="12"/>
        <v>0.06739897609225111</v>
      </c>
      <c r="K49" s="36">
        <f>'[2]Report'!C46</f>
        <v>0</v>
      </c>
      <c r="L49" s="37">
        <f t="shared" si="14"/>
        <v>1426</v>
      </c>
      <c r="M49" s="37">
        <f>'[1]7-12-04'!P60</f>
        <v>381</v>
      </c>
      <c r="N49" s="37">
        <f>'[1]7-12-04'!J60</f>
        <v>1045</v>
      </c>
      <c r="O49" s="35">
        <f>'[3].CSV]EXPORT[1]'!K48</f>
        <v>589</v>
      </c>
      <c r="P49" s="38"/>
      <c r="Q49" s="35">
        <v>133</v>
      </c>
      <c r="R49" s="39"/>
      <c r="S49" s="40"/>
    </row>
    <row r="50" spans="1:19" ht="15.75" customHeight="1">
      <c r="A50" s="34" t="s">
        <v>64</v>
      </c>
      <c r="B50" s="54">
        <f>'[3].CSV]EXPORT[1]'!B49</f>
        <v>18299</v>
      </c>
      <c r="C50" s="35">
        <f>'[3].CSV]EXPORT[1]'!C49</f>
        <v>3309</v>
      </c>
      <c r="D50" s="78">
        <f t="shared" si="10"/>
        <v>0.18082955352751517</v>
      </c>
      <c r="E50" s="35">
        <f>'[3].CSV]EXPORT[1]'!E49</f>
        <v>2617</v>
      </c>
      <c r="F50" s="35">
        <f>'[3].CSV]EXPORT[1]'!F49</f>
        <v>160</v>
      </c>
      <c r="G50" s="78">
        <f t="shared" si="11"/>
        <v>0.061138708444784105</v>
      </c>
      <c r="H50" s="35">
        <f>'[3].CSV]EXPORT[1]'!H49-'[3].CSV]EXPORT[1]'!N49</f>
        <v>22891</v>
      </c>
      <c r="I50" s="35">
        <f>'[3].CSV]EXPORT[1]'!I49-'[3].CSV]EXPORT[1]'!O49</f>
        <v>4112</v>
      </c>
      <c r="J50" s="78">
        <f t="shared" si="12"/>
        <v>0.17963391726005853</v>
      </c>
      <c r="K50" s="36">
        <f>'[2]Report'!C47</f>
        <v>721</v>
      </c>
      <c r="L50" s="37">
        <f t="shared" si="14"/>
        <v>8309</v>
      </c>
      <c r="M50" s="37">
        <f>'[1]7-12-04'!P63</f>
        <v>1511</v>
      </c>
      <c r="N50" s="37">
        <f>'[1]7-12-04'!J63</f>
        <v>6798</v>
      </c>
      <c r="O50" s="35">
        <f>'[3].CSV]EXPORT[1]'!K49</f>
        <v>0</v>
      </c>
      <c r="P50" s="41"/>
      <c r="Q50" s="35"/>
      <c r="R50" s="39"/>
      <c r="S50" s="40"/>
    </row>
    <row r="51" spans="1:19" ht="15.75" customHeight="1">
      <c r="A51" s="42" t="s">
        <v>65</v>
      </c>
      <c r="B51" s="55">
        <f>'[3].CSV]EXPORT[1]'!B50</f>
        <v>4080</v>
      </c>
      <c r="C51" s="43">
        <f>'[3].CSV]EXPORT[1]'!C50</f>
        <v>1241</v>
      </c>
      <c r="D51" s="79">
        <f t="shared" si="10"/>
        <v>0.30416666666666664</v>
      </c>
      <c r="E51" s="43">
        <f>'[3].CSV]EXPORT[1]'!E50</f>
        <v>1138</v>
      </c>
      <c r="F51" s="43">
        <f>'[3].CSV]EXPORT[1]'!F50</f>
        <v>161</v>
      </c>
      <c r="G51" s="79">
        <f t="shared" si="11"/>
        <v>0.14147627416520211</v>
      </c>
      <c r="H51" s="43">
        <f>'[3].CSV]EXPORT[1]'!H50-'[3].CSV]EXPORT[1]'!N50</f>
        <v>5616</v>
      </c>
      <c r="I51" s="43">
        <f>'[3].CSV]EXPORT[1]'!I50-'[3].CSV]EXPORT[1]'!O50</f>
        <v>1441</v>
      </c>
      <c r="J51" s="79">
        <f t="shared" si="12"/>
        <v>0.2565883190883191</v>
      </c>
      <c r="K51" s="44">
        <f>'[2]Report'!C48</f>
        <v>40</v>
      </c>
      <c r="L51" s="56">
        <f t="shared" si="14"/>
        <v>939</v>
      </c>
      <c r="M51" s="45">
        <f>'[1]7-12-04'!P64</f>
        <v>184</v>
      </c>
      <c r="N51" s="45">
        <f>'[1]7-12-04'!J64</f>
        <v>755</v>
      </c>
      <c r="O51" s="43">
        <f>'[3].CSV]EXPORT[1]'!K50</f>
        <v>2</v>
      </c>
      <c r="P51" s="56"/>
      <c r="Q51" s="43"/>
      <c r="R51" s="47"/>
      <c r="S51" s="48"/>
    </row>
    <row r="52" spans="1:19" ht="15.75" customHeight="1">
      <c r="A52" s="13" t="s">
        <v>66</v>
      </c>
      <c r="B52" s="24"/>
      <c r="C52" s="24"/>
      <c r="D52" s="81"/>
      <c r="E52" s="24"/>
      <c r="F52" s="24"/>
      <c r="G52" s="81"/>
      <c r="H52" s="24"/>
      <c r="I52" s="24"/>
      <c r="J52" s="81"/>
      <c r="K52" s="36"/>
      <c r="L52" s="22"/>
      <c r="M52" s="22"/>
      <c r="N52" s="22"/>
      <c r="O52" s="24"/>
      <c r="P52" s="41"/>
      <c r="Q52" s="57"/>
      <c r="R52" s="58"/>
      <c r="S52" s="40"/>
    </row>
    <row r="53" spans="1:19" ht="15.75" customHeight="1">
      <c r="A53" s="34" t="s">
        <v>67</v>
      </c>
      <c r="B53" s="57">
        <f>'[3].CSV]EXPORT[1]'!B52</f>
        <v>3338</v>
      </c>
      <c r="C53" s="57">
        <f>'[3].CSV]EXPORT[1]'!C52</f>
        <v>552</v>
      </c>
      <c r="D53" s="78">
        <f aca="true" t="shared" si="15" ref="D53:D69">C53/B53</f>
        <v>0.16536848412222888</v>
      </c>
      <c r="E53" s="35">
        <f>'[3].CSV]EXPORT[1]'!E52</f>
        <v>508</v>
      </c>
      <c r="F53" s="35">
        <f>'[3].CSV]EXPORT[1]'!F52</f>
        <v>46</v>
      </c>
      <c r="G53" s="78">
        <f aca="true" t="shared" si="16" ref="G53:G67">F53/E53</f>
        <v>0.09055118110236221</v>
      </c>
      <c r="H53" s="57">
        <f>'[3].CSV]EXPORT[1]'!H52-'[3].CSV]EXPORT[1]'!N52</f>
        <v>4166</v>
      </c>
      <c r="I53" s="57">
        <f>'[3].CSV]EXPORT[1]'!I52-'[3].CSV]EXPORT[1]'!O52</f>
        <v>658</v>
      </c>
      <c r="J53" s="78">
        <f aca="true" t="shared" si="17" ref="J53:J67">I53/H53</f>
        <v>0.15794527124339894</v>
      </c>
      <c r="K53" s="36">
        <f>'[2]Report'!C50</f>
        <v>2</v>
      </c>
      <c r="L53" s="37">
        <f>SUM(M53:N53)</f>
        <v>993</v>
      </c>
      <c r="M53" s="37">
        <f>'[1]7-12-04'!P66</f>
        <v>226</v>
      </c>
      <c r="N53" s="37">
        <f>'[1]7-12-04'!J66</f>
        <v>767</v>
      </c>
      <c r="O53" s="97">
        <f>'[3].CSV]EXPORT[1]'!K52</f>
        <v>0</v>
      </c>
      <c r="P53" s="38"/>
      <c r="Q53" s="57"/>
      <c r="R53" s="58"/>
      <c r="S53" s="40"/>
    </row>
    <row r="54" spans="1:19" ht="15.75" customHeight="1">
      <c r="A54" s="34" t="s">
        <v>68</v>
      </c>
      <c r="B54" s="57">
        <f>'[3].CSV]EXPORT[1]'!B53</f>
        <v>1320</v>
      </c>
      <c r="C54" s="57">
        <f>'[3].CSV]EXPORT[1]'!C53</f>
        <v>303</v>
      </c>
      <c r="D54" s="78">
        <f t="shared" si="15"/>
        <v>0.22954545454545455</v>
      </c>
      <c r="E54" s="35">
        <f>'[3].CSV]EXPORT[1]'!E53</f>
        <v>416</v>
      </c>
      <c r="F54" s="35">
        <f>'[3].CSV]EXPORT[1]'!F53</f>
        <v>19</v>
      </c>
      <c r="G54" s="78">
        <f t="shared" si="16"/>
        <v>0.04567307692307692</v>
      </c>
      <c r="H54" s="57">
        <f>'[3].CSV]EXPORT[1]'!H53-'[3].CSV]EXPORT[1]'!N53</f>
        <v>1837</v>
      </c>
      <c r="I54" s="57">
        <f>'[3].CSV]EXPORT[1]'!I53-'[3].CSV]EXPORT[1]'!O53</f>
        <v>332</v>
      </c>
      <c r="J54" s="78">
        <f t="shared" si="17"/>
        <v>0.18072945019052802</v>
      </c>
      <c r="K54" s="36">
        <f>'[2]Report'!C51</f>
        <v>73</v>
      </c>
      <c r="L54" s="37">
        <f>SUM(M54:N54)</f>
        <v>556</v>
      </c>
      <c r="M54" s="37">
        <f>'[1]7-12-04'!P67</f>
        <v>69</v>
      </c>
      <c r="N54" s="37">
        <f>'[1]7-12-04'!J67</f>
        <v>487</v>
      </c>
      <c r="O54" s="97">
        <f>'[3].CSV]EXPORT[1]'!K53</f>
        <v>0</v>
      </c>
      <c r="P54" s="38"/>
      <c r="Q54" s="57"/>
      <c r="R54" s="58"/>
      <c r="S54" s="40"/>
    </row>
    <row r="55" spans="1:19" ht="15.75" customHeight="1">
      <c r="A55" s="34" t="s">
        <v>69</v>
      </c>
      <c r="B55" s="57">
        <f>'[3].CSV]EXPORT[1]'!B54</f>
        <v>1986</v>
      </c>
      <c r="C55" s="57">
        <f>'[3].CSV]EXPORT[1]'!C54</f>
        <v>308</v>
      </c>
      <c r="D55" s="78">
        <f t="shared" si="15"/>
        <v>0.15508559919436052</v>
      </c>
      <c r="E55" s="35">
        <f>'[3].CSV]EXPORT[1]'!E54</f>
        <v>295</v>
      </c>
      <c r="F55" s="35">
        <f>'[3].CSV]EXPORT[1]'!F54</f>
        <v>18</v>
      </c>
      <c r="G55" s="78">
        <f t="shared" si="16"/>
        <v>0.061016949152542375</v>
      </c>
      <c r="H55" s="57">
        <f>'[3].CSV]EXPORT[1]'!H54-'[3].CSV]EXPORT[1]'!N54</f>
        <v>2446</v>
      </c>
      <c r="I55" s="57">
        <f>'[3].CSV]EXPORT[1]'!I54-'[3].CSV]EXPORT[1]'!O54</f>
        <v>344</v>
      </c>
      <c r="J55" s="78">
        <f t="shared" si="17"/>
        <v>0.14063777596075225</v>
      </c>
      <c r="K55" s="36">
        <f>'[2]Report'!C52</f>
        <v>15</v>
      </c>
      <c r="L55" s="37">
        <f>SUM(M55:N55)</f>
        <v>810</v>
      </c>
      <c r="M55" s="37">
        <f>'[1]7-12-04'!P68</f>
        <v>320</v>
      </c>
      <c r="N55" s="37">
        <f>'[1]7-12-04'!J68</f>
        <v>490</v>
      </c>
      <c r="O55" s="97">
        <f>'[3].CSV]EXPORT[1]'!K54</f>
        <v>0</v>
      </c>
      <c r="P55" s="38"/>
      <c r="Q55" s="57"/>
      <c r="R55" s="58"/>
      <c r="S55" s="40"/>
    </row>
    <row r="56" spans="1:19" ht="15.75" customHeight="1">
      <c r="A56" s="34" t="s">
        <v>70</v>
      </c>
      <c r="B56" s="57">
        <f>'[3].CSV]EXPORT[1]'!B55</f>
        <v>6151</v>
      </c>
      <c r="C56" s="57">
        <f>'[3].CSV]EXPORT[1]'!C55</f>
        <v>1382</v>
      </c>
      <c r="D56" s="78">
        <f t="shared" si="15"/>
        <v>0.22467891399772394</v>
      </c>
      <c r="E56" s="35">
        <f>'[3].CSV]EXPORT[1]'!E55</f>
        <v>607</v>
      </c>
      <c r="F56" s="35">
        <f>'[3].CSV]EXPORT[1]'!F55</f>
        <v>2</v>
      </c>
      <c r="G56" s="78">
        <f t="shared" si="16"/>
        <v>0.0032948929159802307</v>
      </c>
      <c r="H56" s="57">
        <f>'[3].CSV]EXPORT[1]'!H55-'[3].CSV]EXPORT[1]'!N55</f>
        <v>7064</v>
      </c>
      <c r="I56" s="57">
        <f>'[3].CSV]EXPORT[1]'!I55-'[3].CSV]EXPORT[1]'!O55</f>
        <v>1391</v>
      </c>
      <c r="J56" s="78">
        <f t="shared" si="17"/>
        <v>0.19691392978482447</v>
      </c>
      <c r="K56" s="36">
        <f>'[2]Report'!C53</f>
        <v>473</v>
      </c>
      <c r="L56" s="37">
        <f>SUM(M56:N56)</f>
        <v>2465</v>
      </c>
      <c r="M56" s="37">
        <f>'[1]7-12-04'!P69</f>
        <v>200</v>
      </c>
      <c r="N56" s="37">
        <f>'[1]7-12-04'!J69</f>
        <v>2265</v>
      </c>
      <c r="O56" s="97">
        <f>'[3].CSV]EXPORT[1]'!K55</f>
        <v>0</v>
      </c>
      <c r="P56" s="38"/>
      <c r="Q56" s="57">
        <v>0</v>
      </c>
      <c r="R56" s="58"/>
      <c r="S56" s="40"/>
    </row>
    <row r="57" spans="1:19" ht="15.75" customHeight="1">
      <c r="A57" s="34" t="s">
        <v>71</v>
      </c>
      <c r="B57" s="57">
        <f>'[3].CSV]EXPORT[1]'!B56</f>
        <v>1742</v>
      </c>
      <c r="C57" s="57">
        <f>'[3].CSV]EXPORT[1]'!C56</f>
        <v>339</v>
      </c>
      <c r="D57" s="78">
        <f t="shared" si="15"/>
        <v>0.19460390355912743</v>
      </c>
      <c r="E57" s="35">
        <f>'[3].CSV]EXPORT[1]'!E56</f>
        <v>153</v>
      </c>
      <c r="F57" s="35">
        <f>'[3].CSV]EXPORT[1]'!F56</f>
        <v>3</v>
      </c>
      <c r="G57" s="78">
        <f t="shared" si="16"/>
        <v>0.0196078431372549</v>
      </c>
      <c r="H57" s="57">
        <f>'[3].CSV]EXPORT[1]'!H56-'[3].CSV]EXPORT[1]'!N56</f>
        <v>2045</v>
      </c>
      <c r="I57" s="57">
        <f>'[3].CSV]EXPORT[1]'!I56-'[3].CSV]EXPORT[1]'!O56</f>
        <v>342</v>
      </c>
      <c r="J57" s="78">
        <f t="shared" si="17"/>
        <v>0.16723716381418094</v>
      </c>
      <c r="K57" s="36">
        <f>'[2]Report'!C54</f>
        <v>44</v>
      </c>
      <c r="L57" s="37">
        <f>SUM(M57:N57)</f>
        <v>591</v>
      </c>
      <c r="M57" s="37">
        <f>'[1]7-12-04'!P72</f>
        <v>63</v>
      </c>
      <c r="N57" s="37">
        <f>'[1]7-12-04'!J72</f>
        <v>528</v>
      </c>
      <c r="O57" s="97">
        <f>'[3].CSV]EXPORT[1]'!K56</f>
        <v>0</v>
      </c>
      <c r="P57" s="38"/>
      <c r="Q57" s="57"/>
      <c r="R57" s="58"/>
      <c r="S57" s="40"/>
    </row>
    <row r="58" spans="1:19" ht="15.75" customHeight="1">
      <c r="A58" s="34" t="s">
        <v>72</v>
      </c>
      <c r="B58" s="57">
        <f>'[3].CSV]EXPORT[1]'!B57</f>
        <v>2955</v>
      </c>
      <c r="C58" s="57">
        <f>'[3].CSV]EXPORT[1]'!C57</f>
        <v>726</v>
      </c>
      <c r="D58" s="78">
        <f t="shared" si="15"/>
        <v>0.24568527918781727</v>
      </c>
      <c r="E58" s="35">
        <f>'[3].CSV]EXPORT[1]'!E57</f>
        <v>503</v>
      </c>
      <c r="F58" s="35">
        <f>'[3].CSV]EXPORT[1]'!F57</f>
        <v>58</v>
      </c>
      <c r="G58" s="78">
        <f t="shared" si="16"/>
        <v>0.11530815109343936</v>
      </c>
      <c r="H58" s="57">
        <f>'[3].CSV]EXPORT[1]'!H57-'[3].CSV]EXPORT[1]'!N57</f>
        <v>3667</v>
      </c>
      <c r="I58" s="57">
        <f>'[3].CSV]EXPORT[1]'!I57-'[3].CSV]EXPORT[1]'!O57</f>
        <v>814</v>
      </c>
      <c r="J58" s="78">
        <f t="shared" si="17"/>
        <v>0.22197982001636216</v>
      </c>
      <c r="K58" s="36">
        <f>'[2]Report'!C55</f>
        <v>47</v>
      </c>
      <c r="L58" s="37">
        <f aca="true" t="shared" si="18" ref="L58:L67">SUM(M58:N58)</f>
        <v>778</v>
      </c>
      <c r="M58" s="37">
        <f>'[1]7-12-04'!P73</f>
        <v>36</v>
      </c>
      <c r="N58" s="37">
        <f>'[1]7-12-04'!J73</f>
        <v>742</v>
      </c>
      <c r="O58" s="97">
        <f>'[3].CSV]EXPORT[1]'!K57</f>
        <v>0</v>
      </c>
      <c r="P58" s="38"/>
      <c r="Q58" s="57"/>
      <c r="R58" s="58"/>
      <c r="S58" s="40"/>
    </row>
    <row r="59" spans="1:19" ht="15.75" customHeight="1">
      <c r="A59" s="34" t="s">
        <v>73</v>
      </c>
      <c r="B59" s="57">
        <f>'[3].CSV]EXPORT[1]'!B58</f>
        <v>9974</v>
      </c>
      <c r="C59" s="57">
        <f>'[3].CSV]EXPORT[1]'!C58</f>
        <v>2637</v>
      </c>
      <c r="D59" s="78">
        <f t="shared" si="15"/>
        <v>0.26438740725887305</v>
      </c>
      <c r="E59" s="35">
        <f>'[3].CSV]EXPORT[1]'!E58</f>
        <v>2910</v>
      </c>
      <c r="F59" s="35">
        <f>'[3].CSV]EXPORT[1]'!F58</f>
        <v>698</v>
      </c>
      <c r="G59" s="78">
        <f t="shared" si="16"/>
        <v>0.23986254295532647</v>
      </c>
      <c r="H59" s="57">
        <f>'[3].CSV]EXPORT[1]'!H58-'[3].CSV]EXPORT[1]'!N58</f>
        <v>13289</v>
      </c>
      <c r="I59" s="57">
        <f>'[3].CSV]EXPORT[1]'!I58-'[3].CSV]EXPORT[1]'!O58</f>
        <v>3442</v>
      </c>
      <c r="J59" s="78">
        <f t="shared" si="17"/>
        <v>0.2590112122808338</v>
      </c>
      <c r="K59" s="36">
        <f>'[2]Report'!C56</f>
        <v>6</v>
      </c>
      <c r="L59" s="37">
        <f t="shared" si="18"/>
        <v>4426</v>
      </c>
      <c r="M59" s="37">
        <f>'[1]7-12-04'!P74</f>
        <v>547</v>
      </c>
      <c r="N59" s="37">
        <f>'[1]7-12-04'!J74</f>
        <v>3879</v>
      </c>
      <c r="O59" s="97">
        <f>'[3].CSV]EXPORT[1]'!K58</f>
        <v>2</v>
      </c>
      <c r="P59" s="38"/>
      <c r="Q59" s="57"/>
      <c r="R59" s="58"/>
      <c r="S59" s="40">
        <v>38170</v>
      </c>
    </row>
    <row r="60" spans="1:19" ht="15.75" customHeight="1">
      <c r="A60" s="60" t="s">
        <v>74</v>
      </c>
      <c r="B60" s="57">
        <f>'[3].CSV]EXPORT[1]'!B59</f>
        <v>1874</v>
      </c>
      <c r="C60" s="57">
        <f>'[3].CSV]EXPORT[1]'!C59</f>
        <v>183</v>
      </c>
      <c r="D60" s="78">
        <f t="shared" si="15"/>
        <v>0.09765208110992529</v>
      </c>
      <c r="E60" s="35">
        <f>'[3].CSV]EXPORT[1]'!E59</f>
        <v>649</v>
      </c>
      <c r="F60" s="35">
        <f>'[3].CSV]EXPORT[1]'!F59</f>
        <v>63</v>
      </c>
      <c r="G60" s="78">
        <f t="shared" si="16"/>
        <v>0.0970724191063174</v>
      </c>
      <c r="H60" s="57">
        <f>'[3].CSV]EXPORT[1]'!H59-'[3].CSV]EXPORT[1]'!N59</f>
        <v>2826</v>
      </c>
      <c r="I60" s="57">
        <f>'[3].CSV]EXPORT[1]'!I59-'[3].CSV]EXPORT[1]'!O59</f>
        <v>283</v>
      </c>
      <c r="J60" s="78">
        <f t="shared" si="17"/>
        <v>0.10014154281670205</v>
      </c>
      <c r="K60" s="36">
        <f>'[2]Report'!C57</f>
        <v>0</v>
      </c>
      <c r="L60" s="37">
        <f t="shared" si="18"/>
        <v>1784</v>
      </c>
      <c r="M60" s="37">
        <f>'[1]7-12-04'!P75</f>
        <v>421</v>
      </c>
      <c r="N60" s="37">
        <f>'[1]7-12-04'!J75</f>
        <v>1363</v>
      </c>
      <c r="O60" s="36">
        <f>'[3].CSV]EXPORT[1]'!K59</f>
        <v>0</v>
      </c>
      <c r="P60" s="38"/>
      <c r="Q60" s="35"/>
      <c r="R60" s="39"/>
      <c r="S60" s="40"/>
    </row>
    <row r="61" spans="1:19" ht="15.75" customHeight="1">
      <c r="A61" s="34" t="s">
        <v>75</v>
      </c>
      <c r="B61" s="35">
        <f>'[3].CSV]EXPORT[1]'!B60</f>
        <v>11237</v>
      </c>
      <c r="C61" s="35">
        <f>'[3].CSV]EXPORT[1]'!C60</f>
        <v>1681</v>
      </c>
      <c r="D61" s="78">
        <f t="shared" si="15"/>
        <v>0.14959508765684792</v>
      </c>
      <c r="E61" s="35">
        <f>'[3].CSV]EXPORT[1]'!E60</f>
        <v>1942</v>
      </c>
      <c r="F61" s="35">
        <f>'[3].CSV]EXPORT[1]'!F60</f>
        <v>80</v>
      </c>
      <c r="G61" s="78">
        <f t="shared" si="16"/>
        <v>0.0411946446961895</v>
      </c>
      <c r="H61" s="35">
        <f>'[3].CSV]EXPORT[1]'!H60-'[3].CSV]EXPORT[1]'!N60</f>
        <v>13540</v>
      </c>
      <c r="I61" s="35">
        <f>'[3].CSV]EXPORT[1]'!I60-'[3].CSV]EXPORT[1]'!O60</f>
        <v>1787</v>
      </c>
      <c r="J61" s="78">
        <f t="shared" si="17"/>
        <v>0.13197932053175776</v>
      </c>
      <c r="K61" s="36">
        <f>'[2]Report'!C58</f>
        <v>69</v>
      </c>
      <c r="L61" s="37">
        <f t="shared" si="18"/>
        <v>2721</v>
      </c>
      <c r="M61" s="37">
        <f>'[1]7-12-04'!P76</f>
        <v>686</v>
      </c>
      <c r="N61" s="37">
        <f>'[1]7-12-04'!J76</f>
        <v>2035</v>
      </c>
      <c r="O61" s="35">
        <f>'[3].CSV]EXPORT[1]'!K60</f>
        <v>0</v>
      </c>
      <c r="P61" s="38"/>
      <c r="Q61" s="57"/>
      <c r="R61" s="58"/>
      <c r="S61" s="40"/>
    </row>
    <row r="62" spans="1:19" ht="15.75" customHeight="1">
      <c r="A62" s="34" t="s">
        <v>76</v>
      </c>
      <c r="B62" s="35">
        <f>'[3].CSV]EXPORT[1]'!B61</f>
        <v>6973</v>
      </c>
      <c r="C62" s="35">
        <f>'[3].CSV]EXPORT[1]'!C61</f>
        <v>1520</v>
      </c>
      <c r="D62" s="78">
        <f t="shared" si="15"/>
        <v>0.21798365122615804</v>
      </c>
      <c r="E62" s="35">
        <f>'[3].CSV]EXPORT[1]'!E61</f>
        <v>1969</v>
      </c>
      <c r="F62" s="35">
        <f>'[3].CSV]EXPORT[1]'!F61</f>
        <v>213</v>
      </c>
      <c r="G62" s="78">
        <f t="shared" si="16"/>
        <v>0.10817673946165567</v>
      </c>
      <c r="H62" s="35">
        <f>'[3].CSV]EXPORT[1]'!H61-'[3].CSV]EXPORT[1]'!N61</f>
        <v>9574</v>
      </c>
      <c r="I62" s="35">
        <f>'[3].CSV]EXPORT[1]'!I61-'[3].CSV]EXPORT[1]'!O61</f>
        <v>1785</v>
      </c>
      <c r="J62" s="78">
        <f t="shared" si="17"/>
        <v>0.1864424482974723</v>
      </c>
      <c r="K62" s="36">
        <f>'[2]Report'!C59</f>
        <v>209</v>
      </c>
      <c r="L62" s="37">
        <f t="shared" si="18"/>
        <v>1932</v>
      </c>
      <c r="M62" s="37">
        <f>'[1]7-12-04'!P77</f>
        <v>329</v>
      </c>
      <c r="N62" s="37">
        <f>'[1]7-12-04'!J77</f>
        <v>1603</v>
      </c>
      <c r="O62" s="35">
        <f>'[3].CSV]EXPORT[1]'!K61</f>
        <v>0</v>
      </c>
      <c r="P62" s="38"/>
      <c r="Q62" s="57">
        <v>0</v>
      </c>
      <c r="R62" s="58">
        <v>0</v>
      </c>
      <c r="S62" s="40"/>
    </row>
    <row r="63" spans="1:19" ht="15.75" customHeight="1">
      <c r="A63" s="34" t="s">
        <v>77</v>
      </c>
      <c r="B63" s="35">
        <f>'[3].CSV]EXPORT[1]'!B62</f>
        <v>6305</v>
      </c>
      <c r="C63" s="35">
        <f>'[3].CSV]EXPORT[1]'!C62</f>
        <v>1141</v>
      </c>
      <c r="D63" s="78">
        <f t="shared" si="15"/>
        <v>0.1809674861221253</v>
      </c>
      <c r="E63" s="35">
        <f>'[3].CSV]EXPORT[1]'!E62</f>
        <v>1023</v>
      </c>
      <c r="F63" s="35">
        <f>'[3].CSV]EXPORT[1]'!F62</f>
        <v>51</v>
      </c>
      <c r="G63" s="78">
        <f t="shared" si="16"/>
        <v>0.04985337243401759</v>
      </c>
      <c r="H63" s="35">
        <f>'[3].CSV]EXPORT[1]'!H62-'[3].CSV]EXPORT[1]'!N62</f>
        <v>7752</v>
      </c>
      <c r="I63" s="35">
        <f>'[3].CSV]EXPORT[1]'!I62-'[3].CSV]EXPORT[1]'!O62</f>
        <v>1346</v>
      </c>
      <c r="J63" s="78">
        <f t="shared" si="17"/>
        <v>0.17363261093911248</v>
      </c>
      <c r="K63" s="36">
        <f>'[2]Report'!C60</f>
        <v>0</v>
      </c>
      <c r="L63" s="37">
        <f t="shared" si="18"/>
        <v>3311</v>
      </c>
      <c r="M63" s="37">
        <f>'[1]7-12-04'!P78</f>
        <v>377</v>
      </c>
      <c r="N63" s="37">
        <f>'[1]7-12-04'!J78</f>
        <v>2934</v>
      </c>
      <c r="O63" s="35">
        <f>'[3].CSV]EXPORT[1]'!K62</f>
        <v>0</v>
      </c>
      <c r="P63" s="38"/>
      <c r="Q63" s="57"/>
      <c r="R63" s="58"/>
      <c r="S63" s="40"/>
    </row>
    <row r="64" spans="1:19" ht="15.75" customHeight="1">
      <c r="A64" s="34" t="s">
        <v>78</v>
      </c>
      <c r="B64" s="35">
        <f>'[3].CSV]EXPORT[1]'!B63</f>
        <v>3313</v>
      </c>
      <c r="C64" s="35">
        <f>'[3].CSV]EXPORT[1]'!C63</f>
        <v>813</v>
      </c>
      <c r="D64" s="78">
        <f t="shared" si="15"/>
        <v>0.24539692121943857</v>
      </c>
      <c r="E64" s="35">
        <f>'[3].CSV]EXPORT[1]'!E63</f>
        <v>627</v>
      </c>
      <c r="F64" s="35">
        <f>'[3].CSV]EXPORT[1]'!F63</f>
        <v>53</v>
      </c>
      <c r="G64" s="78">
        <f t="shared" si="16"/>
        <v>0.08452950558213716</v>
      </c>
      <c r="H64" s="35">
        <f>'[3].CSV]EXPORT[1]'!H63-'[3].CSV]EXPORT[1]'!N63</f>
        <v>4416</v>
      </c>
      <c r="I64" s="35">
        <f>'[3].CSV]EXPORT[1]'!I63-'[3].CSV]EXPORT[1]'!O63</f>
        <v>927</v>
      </c>
      <c r="J64" s="78">
        <f t="shared" si="17"/>
        <v>0.20991847826086957</v>
      </c>
      <c r="K64" s="36">
        <f>'[2]Report'!C61</f>
        <v>0</v>
      </c>
      <c r="L64" s="37">
        <f t="shared" si="18"/>
        <v>1228</v>
      </c>
      <c r="M64" s="37">
        <f>'[1]7-12-04'!P79</f>
        <v>193</v>
      </c>
      <c r="N64" s="37">
        <f>'[1]7-12-04'!J79</f>
        <v>1035</v>
      </c>
      <c r="O64" s="35">
        <f>'[3].CSV]EXPORT[1]'!K63</f>
        <v>0</v>
      </c>
      <c r="P64" s="38"/>
      <c r="Q64" s="57"/>
      <c r="R64" s="58"/>
      <c r="S64" s="40"/>
    </row>
    <row r="65" spans="1:19" ht="15.75" customHeight="1">
      <c r="A65" s="34" t="s">
        <v>79</v>
      </c>
      <c r="B65" s="35">
        <f>'[3].CSV]EXPORT[1]'!B64</f>
        <v>1285</v>
      </c>
      <c r="C65" s="35">
        <f>'[3].CSV]EXPORT[1]'!C64</f>
        <v>128</v>
      </c>
      <c r="D65" s="78">
        <f t="shared" si="15"/>
        <v>0.09961089494163425</v>
      </c>
      <c r="E65" s="35">
        <f>'[3].CSV]EXPORT[1]'!E64</f>
        <v>237</v>
      </c>
      <c r="F65" s="35">
        <f>'[3].CSV]EXPORT[1]'!F64</f>
        <v>4</v>
      </c>
      <c r="G65" s="78">
        <f t="shared" si="16"/>
        <v>0.016877637130801686</v>
      </c>
      <c r="H65" s="35">
        <f>'[3].CSV]EXPORT[1]'!H64-'[3].CSV]EXPORT[1]'!N64</f>
        <v>1670</v>
      </c>
      <c r="I65" s="35">
        <f>'[3].CSV]EXPORT[1]'!I64-'[3].CSV]EXPORT[1]'!O64</f>
        <v>144</v>
      </c>
      <c r="J65" s="78">
        <f t="shared" si="17"/>
        <v>0.08622754491017964</v>
      </c>
      <c r="K65" s="36">
        <f>'[2]Report'!C62</f>
        <v>98</v>
      </c>
      <c r="L65" s="37">
        <f t="shared" si="18"/>
        <v>272</v>
      </c>
      <c r="M65" s="37">
        <f>'[1]7-12-04'!P80</f>
        <v>104</v>
      </c>
      <c r="N65" s="37">
        <f>'[1]7-12-04'!J80</f>
        <v>168</v>
      </c>
      <c r="O65" s="35">
        <f>'[3].CSV]EXPORT[1]'!K64</f>
        <v>0</v>
      </c>
      <c r="P65" s="38"/>
      <c r="Q65" s="57"/>
      <c r="R65" s="58"/>
      <c r="S65" s="40"/>
    </row>
    <row r="66" spans="1:19" ht="15.75" customHeight="1">
      <c r="A66" s="34" t="s">
        <v>80</v>
      </c>
      <c r="B66" s="35">
        <f>'[3].CSV]EXPORT[1]'!B65</f>
        <v>6869</v>
      </c>
      <c r="C66" s="35">
        <f>'[3].CSV]EXPORT[1]'!C65</f>
        <v>1417</v>
      </c>
      <c r="D66" s="78">
        <f t="shared" si="15"/>
        <v>0.2062891250545931</v>
      </c>
      <c r="E66" s="35">
        <f>'[3].CSV]EXPORT[1]'!E65</f>
        <v>597</v>
      </c>
      <c r="F66" s="35">
        <f>'[3].CSV]EXPORT[1]'!F65</f>
        <v>18</v>
      </c>
      <c r="G66" s="78">
        <f t="shared" si="16"/>
        <v>0.03015075376884422</v>
      </c>
      <c r="H66" s="35">
        <f>'[3].CSV]EXPORT[1]'!H65-'[3].CSV]EXPORT[1]'!N65</f>
        <v>7952</v>
      </c>
      <c r="I66" s="35">
        <f>'[3].CSV]EXPORT[1]'!I65-'[3].CSV]EXPORT[1]'!O65</f>
        <v>1521</v>
      </c>
      <c r="J66" s="78">
        <f t="shared" si="17"/>
        <v>0.19127263581488935</v>
      </c>
      <c r="K66" s="41">
        <f>'[2]Report'!C63</f>
        <v>1231</v>
      </c>
      <c r="L66" s="37">
        <f t="shared" si="18"/>
        <v>2251</v>
      </c>
      <c r="M66" s="37">
        <f>'[1]7-12-04'!P81</f>
        <v>215</v>
      </c>
      <c r="N66" s="37">
        <f>'[1]7-12-04'!J81</f>
        <v>2036</v>
      </c>
      <c r="O66" s="35">
        <f>'[3].CSV]EXPORT[1]'!K65</f>
        <v>0</v>
      </c>
      <c r="P66" s="38"/>
      <c r="Q66" s="57"/>
      <c r="R66" s="58"/>
      <c r="S66" s="40"/>
    </row>
    <row r="67" spans="1:19" ht="15.75" customHeight="1">
      <c r="A67" s="42" t="s">
        <v>81</v>
      </c>
      <c r="B67" s="55">
        <f>'[3].CSV]EXPORT[1]'!B66</f>
        <v>10200</v>
      </c>
      <c r="C67" s="43">
        <f>'[3].CSV]EXPORT[1]'!C66</f>
        <v>2503</v>
      </c>
      <c r="D67" s="79">
        <f t="shared" si="15"/>
        <v>0.2453921568627451</v>
      </c>
      <c r="E67" s="43">
        <f>'[3].CSV]EXPORT[1]'!E66</f>
        <v>3449</v>
      </c>
      <c r="F67" s="43">
        <f>'[3].CSV]EXPORT[1]'!F66</f>
        <v>240</v>
      </c>
      <c r="G67" s="79">
        <f t="shared" si="16"/>
        <v>0.06958538706871557</v>
      </c>
      <c r="H67" s="43">
        <f>'[3].CSV]EXPORT[1]'!H66-'[3].CSV]EXPORT[1]'!N66</f>
        <v>15152</v>
      </c>
      <c r="I67" s="43">
        <f>'[3].CSV]EXPORT[1]'!I66-'[3].CSV]EXPORT[1]'!O66</f>
        <v>2873</v>
      </c>
      <c r="J67" s="79">
        <f t="shared" si="17"/>
        <v>0.18961193241816263</v>
      </c>
      <c r="K67" s="44">
        <f>'[2]Report'!C64</f>
        <v>984</v>
      </c>
      <c r="L67" s="56">
        <f t="shared" si="18"/>
        <v>2760</v>
      </c>
      <c r="M67" s="45">
        <f>'[1]7-12-04'!P82</f>
        <v>464</v>
      </c>
      <c r="N67" s="45">
        <f>'[1]7-12-04'!J82</f>
        <v>2296</v>
      </c>
      <c r="O67" s="43">
        <f>'[3].CSV]EXPORT[1]'!K66</f>
        <v>2</v>
      </c>
      <c r="P67" s="46"/>
      <c r="Q67" s="43"/>
      <c r="R67" s="47"/>
      <c r="S67" s="48"/>
    </row>
    <row r="68" spans="1:18" ht="12" customHeight="1">
      <c r="A68" s="59"/>
      <c r="B68" s="59"/>
      <c r="C68" s="59"/>
      <c r="D68" s="89"/>
      <c r="E68" s="59"/>
      <c r="F68" s="59"/>
      <c r="G68" s="89"/>
      <c r="H68" s="59"/>
      <c r="I68" s="59"/>
      <c r="J68" s="89"/>
      <c r="K68" s="59"/>
      <c r="L68" s="61"/>
      <c r="M68" s="61"/>
      <c r="N68" s="61"/>
      <c r="O68" s="61"/>
      <c r="P68" s="61"/>
      <c r="R68" s="58"/>
    </row>
    <row r="69" spans="1:19" ht="12" customHeight="1">
      <c r="A69" s="64" t="s">
        <v>82</v>
      </c>
      <c r="B69" s="65">
        <f>'[3].CSV]EXPORT[1]'!B68</f>
        <v>12</v>
      </c>
      <c r="C69" s="66">
        <f>'[3].CSV]EXPORT[1]'!C68</f>
        <v>7</v>
      </c>
      <c r="D69" s="88">
        <f t="shared" si="15"/>
        <v>0.5833333333333334</v>
      </c>
      <c r="E69" s="65">
        <f>'[3].CSV]EXPORT[1]'!E68</f>
        <v>8</v>
      </c>
      <c r="F69" s="66">
        <f>'[3].CSV]EXPORT[1]'!F68</f>
        <v>0</v>
      </c>
      <c r="G69" s="88">
        <f>F69/E69</f>
        <v>0</v>
      </c>
      <c r="H69" s="65">
        <f>'[3].CSV]EXPORT[1]'!H68-'[3].CSV]EXPORT[1]'!N68</f>
        <v>192</v>
      </c>
      <c r="I69" s="66">
        <f>'[3].CSV]EXPORT[1]'!I68-'[3].CSV]EXPORT[1]'!O68</f>
        <v>7</v>
      </c>
      <c r="J69" s="88">
        <f>I69/H69</f>
        <v>0.036458333333333336</v>
      </c>
      <c r="K69" s="67"/>
      <c r="L69" s="96">
        <f>SUM(M69:N69)</f>
        <v>20856</v>
      </c>
      <c r="M69" s="64"/>
      <c r="N69" s="96">
        <f>'[1]7-12-04'!M84</f>
        <v>20856</v>
      </c>
      <c r="O69" s="64"/>
      <c r="P69" s="64"/>
      <c r="Q69" s="68"/>
      <c r="R69" s="69"/>
      <c r="S69" s="70"/>
    </row>
    <row r="70" spans="1:19" ht="6" customHeight="1">
      <c r="A70" s="73"/>
      <c r="B70" s="35"/>
      <c r="C70" s="35"/>
      <c r="D70" s="99"/>
      <c r="E70" s="35"/>
      <c r="F70" s="35"/>
      <c r="G70" s="99"/>
      <c r="H70" s="35"/>
      <c r="I70" s="35"/>
      <c r="J70" s="99"/>
      <c r="K70" s="100"/>
      <c r="L70" s="35"/>
      <c r="M70" s="73"/>
      <c r="N70" s="35"/>
      <c r="O70" s="73"/>
      <c r="P70" s="73"/>
      <c r="Q70" s="101"/>
      <c r="R70" s="39"/>
      <c r="S70" s="102"/>
    </row>
    <row r="71" spans="1:18" ht="12" customHeight="1">
      <c r="A71" s="98" t="s">
        <v>83</v>
      </c>
      <c r="L71" s="73"/>
      <c r="M71" s="73"/>
      <c r="N71" s="73"/>
      <c r="O71" s="74"/>
      <c r="R71" s="63"/>
    </row>
    <row r="72" spans="1:14" ht="12" customHeight="1">
      <c r="A72" s="12" t="s">
        <v>85</v>
      </c>
      <c r="L72" s="73"/>
      <c r="M72" s="73"/>
      <c r="N72" s="73"/>
    </row>
    <row r="73" spans="12:14" ht="12" customHeight="1">
      <c r="L73" s="73"/>
      <c r="M73" s="73"/>
      <c r="N73" s="73"/>
    </row>
    <row r="74" spans="12:14" ht="12" customHeight="1">
      <c r="L74" s="73"/>
      <c r="M74" s="73"/>
      <c r="N74" s="73"/>
    </row>
    <row r="75" spans="12:14" ht="12" customHeight="1">
      <c r="L75" s="73"/>
      <c r="M75" s="73"/>
      <c r="N75" s="73"/>
    </row>
    <row r="76" spans="12:14" ht="12" customHeight="1">
      <c r="L76" s="73"/>
      <c r="M76" s="73"/>
      <c r="N76" s="73"/>
    </row>
    <row r="77" spans="12:14" ht="12" customHeight="1">
      <c r="L77" s="73"/>
      <c r="M77" s="73"/>
      <c r="N77" s="73"/>
    </row>
    <row r="78" spans="12:14" ht="12" customHeight="1">
      <c r="L78" s="73"/>
      <c r="M78" s="73"/>
      <c r="N78" s="73"/>
    </row>
    <row r="79" spans="12:14" ht="12" customHeight="1">
      <c r="L79" s="73"/>
      <c r="M79" s="73"/>
      <c r="N79" s="73"/>
    </row>
    <row r="80" spans="12:14" ht="12" customHeight="1">
      <c r="L80" s="73"/>
      <c r="M80" s="73"/>
      <c r="N80" s="73"/>
    </row>
    <row r="81" spans="12:14" ht="12" customHeight="1">
      <c r="L81" s="73"/>
      <c r="M81" s="73"/>
      <c r="N81" s="73"/>
    </row>
    <row r="82" spans="12:14" ht="12" customHeight="1">
      <c r="L82" s="73"/>
      <c r="M82" s="73"/>
      <c r="N82" s="73"/>
    </row>
    <row r="83" spans="12:14" ht="12" customHeight="1">
      <c r="L83" s="73"/>
      <c r="M83" s="73"/>
      <c r="N83" s="73"/>
    </row>
    <row r="84" spans="12:14" ht="12" customHeight="1">
      <c r="L84" s="73"/>
      <c r="M84" s="73"/>
      <c r="N84" s="73"/>
    </row>
    <row r="85" spans="12:14" ht="12" customHeight="1">
      <c r="L85" s="73"/>
      <c r="M85" s="73"/>
      <c r="N85" s="73"/>
    </row>
    <row r="86" spans="12:14" ht="12" customHeight="1">
      <c r="L86" s="73"/>
      <c r="M86" s="73"/>
      <c r="N86" s="73"/>
    </row>
    <row r="87" spans="12:14" ht="12" customHeight="1">
      <c r="L87" s="73"/>
      <c r="M87" s="73"/>
      <c r="N87" s="73"/>
    </row>
    <row r="88" spans="12:14" ht="12" customHeight="1">
      <c r="L88" s="73"/>
      <c r="M88" s="73"/>
      <c r="N88" s="73"/>
    </row>
    <row r="89" spans="12:14" ht="12" customHeight="1">
      <c r="L89" s="73"/>
      <c r="M89" s="73"/>
      <c r="N89" s="73"/>
    </row>
    <row r="90" spans="12:14" ht="12" customHeight="1">
      <c r="L90" s="73"/>
      <c r="M90" s="73"/>
      <c r="N90" s="73"/>
    </row>
    <row r="91" spans="12:14" ht="12" customHeight="1">
      <c r="L91" s="73"/>
      <c r="M91" s="73"/>
      <c r="N91" s="73"/>
    </row>
    <row r="92" spans="12:14" ht="12" customHeight="1">
      <c r="L92" s="73"/>
      <c r="M92" s="73"/>
      <c r="N92" s="73"/>
    </row>
    <row r="93" spans="12:14" ht="12" customHeight="1">
      <c r="L93" s="73"/>
      <c r="M93" s="73"/>
      <c r="N93" s="73"/>
    </row>
    <row r="94" spans="12:14" ht="12" customHeight="1">
      <c r="L94" s="73"/>
      <c r="M94" s="73"/>
      <c r="N94" s="73"/>
    </row>
    <row r="95" spans="12:14" ht="12" customHeight="1">
      <c r="L95" s="73"/>
      <c r="M95" s="73"/>
      <c r="N95" s="73"/>
    </row>
    <row r="96" spans="12:14" ht="12" customHeight="1">
      <c r="L96" s="73"/>
      <c r="M96" s="73"/>
      <c r="N96" s="73"/>
    </row>
    <row r="97" spans="12:14" ht="12" customHeight="1">
      <c r="L97" s="73"/>
      <c r="M97" s="73"/>
      <c r="N97" s="73"/>
    </row>
    <row r="98" spans="12:14" ht="12" customHeight="1">
      <c r="L98" s="73"/>
      <c r="M98" s="73"/>
      <c r="N98" s="73"/>
    </row>
    <row r="99" spans="12:14" ht="12" customHeight="1">
      <c r="L99" s="73"/>
      <c r="M99" s="73"/>
      <c r="N99" s="73"/>
    </row>
    <row r="100" spans="12:14" ht="12" customHeight="1">
      <c r="L100" s="73"/>
      <c r="M100" s="73"/>
      <c r="N100" s="73"/>
    </row>
    <row r="101" spans="12:14" ht="12" customHeight="1">
      <c r="L101" s="73"/>
      <c r="M101" s="73"/>
      <c r="N101" s="73"/>
    </row>
    <row r="102" spans="12:14" ht="12" customHeight="1">
      <c r="L102" s="73"/>
      <c r="M102" s="73"/>
      <c r="N102" s="73"/>
    </row>
    <row r="103" spans="12:14" ht="12" customHeight="1">
      <c r="L103" s="73"/>
      <c r="M103" s="73"/>
      <c r="N103" s="73"/>
    </row>
    <row r="104" spans="12:14" ht="12" customHeight="1">
      <c r="L104" s="73"/>
      <c r="M104" s="73"/>
      <c r="N104" s="73"/>
    </row>
    <row r="105" spans="12:14" ht="12" customHeight="1">
      <c r="L105" s="73"/>
      <c r="M105" s="73"/>
      <c r="N105" s="73"/>
    </row>
    <row r="106" spans="12:14" ht="12" customHeight="1">
      <c r="L106" s="73"/>
      <c r="M106" s="73"/>
      <c r="N106" s="73"/>
    </row>
    <row r="107" spans="12:14" ht="12" customHeight="1">
      <c r="L107" s="73"/>
      <c r="M107" s="73"/>
      <c r="N107" s="73"/>
    </row>
    <row r="108" spans="12:14" ht="12" customHeight="1">
      <c r="L108" s="73"/>
      <c r="M108" s="73"/>
      <c r="N108" s="73"/>
    </row>
    <row r="109" spans="12:14" ht="12" customHeight="1">
      <c r="L109" s="73"/>
      <c r="M109" s="73"/>
      <c r="N109" s="73"/>
    </row>
    <row r="110" spans="12:14" ht="12" customHeight="1">
      <c r="L110" s="73"/>
      <c r="M110" s="73"/>
      <c r="N110" s="73"/>
    </row>
    <row r="111" spans="12:14" ht="12" customHeight="1">
      <c r="L111" s="73"/>
      <c r="M111" s="73"/>
      <c r="N111" s="73"/>
    </row>
    <row r="112" spans="12:14" ht="12" customHeight="1">
      <c r="L112" s="73"/>
      <c r="M112" s="73"/>
      <c r="N112" s="73"/>
    </row>
    <row r="113" spans="12:14" ht="12" customHeight="1">
      <c r="L113" s="73"/>
      <c r="M113" s="73"/>
      <c r="N113" s="73"/>
    </row>
    <row r="114" spans="12:14" ht="12" customHeight="1">
      <c r="L114" s="73"/>
      <c r="M114" s="73"/>
      <c r="N114" s="73"/>
    </row>
    <row r="115" spans="12:14" ht="12" customHeight="1">
      <c r="L115" s="73"/>
      <c r="M115" s="73"/>
      <c r="N115" s="73"/>
    </row>
    <row r="116" spans="12:14" ht="12" customHeight="1">
      <c r="L116" s="73"/>
      <c r="M116" s="73"/>
      <c r="N116" s="73"/>
    </row>
    <row r="117" spans="12:14" ht="12" customHeight="1">
      <c r="L117" s="73"/>
      <c r="M117" s="73"/>
      <c r="N117" s="73"/>
    </row>
    <row r="118" spans="12:14" ht="12" customHeight="1">
      <c r="L118" s="73"/>
      <c r="M118" s="73"/>
      <c r="N118" s="73"/>
    </row>
    <row r="119" spans="12:14" ht="12" customHeight="1">
      <c r="L119" s="73"/>
      <c r="M119" s="73"/>
      <c r="N119" s="73"/>
    </row>
    <row r="120" spans="12:14" ht="12" customHeight="1">
      <c r="L120" s="73"/>
      <c r="M120" s="73"/>
      <c r="N120" s="73"/>
    </row>
    <row r="121" spans="12:14" ht="12" customHeight="1">
      <c r="L121" s="73"/>
      <c r="M121" s="73"/>
      <c r="N121" s="73"/>
    </row>
    <row r="122" spans="12:14" ht="12" customHeight="1">
      <c r="L122" s="73"/>
      <c r="M122" s="73"/>
      <c r="N122" s="73"/>
    </row>
    <row r="123" spans="12:14" ht="12" customHeight="1">
      <c r="L123" s="73"/>
      <c r="M123" s="73"/>
      <c r="N123" s="73"/>
    </row>
    <row r="124" spans="12:14" ht="12" customHeight="1">
      <c r="L124" s="73"/>
      <c r="M124" s="73"/>
      <c r="N124" s="73"/>
    </row>
    <row r="125" spans="12:14" ht="12" customHeight="1">
      <c r="L125" s="73"/>
      <c r="M125" s="73"/>
      <c r="N125" s="73"/>
    </row>
    <row r="126" spans="12:14" ht="12" customHeight="1">
      <c r="L126" s="73"/>
      <c r="M126" s="73"/>
      <c r="N126" s="73"/>
    </row>
    <row r="127" spans="12:14" ht="12" customHeight="1">
      <c r="L127" s="73"/>
      <c r="M127" s="73"/>
      <c r="N127" s="73"/>
    </row>
    <row r="128" spans="12:14" ht="12" customHeight="1">
      <c r="L128" s="73"/>
      <c r="M128" s="73"/>
      <c r="N128" s="73"/>
    </row>
    <row r="129" spans="12:14" ht="12" customHeight="1">
      <c r="L129" s="73"/>
      <c r="M129" s="73"/>
      <c r="N129" s="73"/>
    </row>
    <row r="130" spans="12:14" ht="12" customHeight="1">
      <c r="L130" s="73"/>
      <c r="M130" s="73"/>
      <c r="N130" s="73"/>
    </row>
    <row r="131" spans="12:14" ht="12" customHeight="1">
      <c r="L131" s="73"/>
      <c r="M131" s="73"/>
      <c r="N131" s="73"/>
    </row>
    <row r="132" spans="12:14" ht="12" customHeight="1">
      <c r="L132" s="73"/>
      <c r="M132" s="73"/>
      <c r="N132" s="73"/>
    </row>
    <row r="133" spans="12:14" ht="12" customHeight="1">
      <c r="L133" s="73"/>
      <c r="M133" s="73"/>
      <c r="N133" s="73"/>
    </row>
    <row r="134" spans="12:14" ht="12" customHeight="1">
      <c r="L134" s="73"/>
      <c r="M134" s="73"/>
      <c r="N134" s="73"/>
    </row>
    <row r="135" spans="12:14" ht="12" customHeight="1">
      <c r="L135" s="73"/>
      <c r="M135" s="73"/>
      <c r="N135" s="73"/>
    </row>
    <row r="136" spans="12:14" ht="11.25">
      <c r="L136" s="73"/>
      <c r="M136" s="73"/>
      <c r="N136" s="73"/>
    </row>
    <row r="137" spans="12:14" ht="11.25">
      <c r="L137" s="73"/>
      <c r="M137" s="73"/>
      <c r="N137" s="73"/>
    </row>
    <row r="138" spans="12:14" ht="11.25">
      <c r="L138" s="73"/>
      <c r="M138" s="73"/>
      <c r="N138" s="73"/>
    </row>
    <row r="139" spans="12:14" ht="11.25">
      <c r="L139" s="73"/>
      <c r="M139" s="73"/>
      <c r="N139" s="73"/>
    </row>
    <row r="140" spans="12:14" ht="11.25">
      <c r="L140" s="73"/>
      <c r="M140" s="73"/>
      <c r="N140" s="73"/>
    </row>
    <row r="141" spans="12:14" ht="11.25">
      <c r="L141" s="73"/>
      <c r="M141" s="73"/>
      <c r="N141" s="73"/>
    </row>
    <row r="142" spans="12:14" ht="11.25">
      <c r="L142" s="73"/>
      <c r="M142" s="73"/>
      <c r="N142" s="73"/>
    </row>
    <row r="143" spans="12:14" ht="11.25">
      <c r="L143" s="73"/>
      <c r="M143" s="73"/>
      <c r="N143" s="73"/>
    </row>
    <row r="144" spans="12:14" ht="11.25">
      <c r="L144" s="73"/>
      <c r="M144" s="73"/>
      <c r="N144" s="73"/>
    </row>
    <row r="145" spans="12:14" ht="11.25">
      <c r="L145" s="73"/>
      <c r="M145" s="73"/>
      <c r="N145" s="73"/>
    </row>
    <row r="146" spans="12:14" ht="11.25">
      <c r="L146" s="73"/>
      <c r="M146" s="73"/>
      <c r="N146" s="73"/>
    </row>
    <row r="147" spans="12:14" ht="11.25">
      <c r="L147" s="73"/>
      <c r="M147" s="73"/>
      <c r="N147" s="73"/>
    </row>
    <row r="148" spans="12:14" ht="11.25">
      <c r="L148" s="73"/>
      <c r="M148" s="73"/>
      <c r="N148" s="73"/>
    </row>
    <row r="149" spans="12:14" ht="11.25">
      <c r="L149" s="73"/>
      <c r="M149" s="73"/>
      <c r="N149" s="73"/>
    </row>
    <row r="150" spans="12:14" ht="11.25">
      <c r="L150" s="73"/>
      <c r="M150" s="73"/>
      <c r="N150" s="73"/>
    </row>
    <row r="151" spans="12:14" ht="11.25">
      <c r="L151" s="73"/>
      <c r="M151" s="73"/>
      <c r="N151" s="73"/>
    </row>
    <row r="152" spans="12:14" ht="11.25">
      <c r="L152" s="73"/>
      <c r="M152" s="73"/>
      <c r="N152" s="73"/>
    </row>
    <row r="153" spans="12:14" ht="11.25">
      <c r="L153" s="73"/>
      <c r="M153" s="73"/>
      <c r="N153" s="73"/>
    </row>
    <row r="154" spans="12:14" ht="11.25">
      <c r="L154" s="73"/>
      <c r="M154" s="73"/>
      <c r="N154" s="73"/>
    </row>
    <row r="155" spans="12:14" ht="11.25">
      <c r="L155" s="73"/>
      <c r="M155" s="73"/>
      <c r="N155" s="73"/>
    </row>
    <row r="156" spans="12:14" ht="11.25">
      <c r="L156" s="73"/>
      <c r="M156" s="73"/>
      <c r="N156" s="73"/>
    </row>
    <row r="157" spans="12:14" ht="11.25">
      <c r="L157" s="73"/>
      <c r="M157" s="73"/>
      <c r="N157" s="73"/>
    </row>
    <row r="158" spans="12:14" ht="11.25">
      <c r="L158" s="73"/>
      <c r="M158" s="73"/>
      <c r="N158" s="73"/>
    </row>
    <row r="159" spans="12:14" ht="11.25">
      <c r="L159" s="73"/>
      <c r="M159" s="73"/>
      <c r="N159" s="73"/>
    </row>
    <row r="160" spans="12:14" ht="11.25">
      <c r="L160" s="73"/>
      <c r="M160" s="73"/>
      <c r="N160" s="73"/>
    </row>
    <row r="161" spans="12:14" ht="11.25">
      <c r="L161" s="73"/>
      <c r="M161" s="73"/>
      <c r="N161" s="73"/>
    </row>
    <row r="162" spans="12:14" ht="11.25">
      <c r="L162" s="73"/>
      <c r="M162" s="73"/>
      <c r="N162" s="73"/>
    </row>
    <row r="163" spans="12:14" ht="11.25">
      <c r="L163" s="73"/>
      <c r="M163" s="73"/>
      <c r="N163" s="73"/>
    </row>
    <row r="164" spans="12:14" ht="11.25">
      <c r="L164" s="73"/>
      <c r="M164" s="73"/>
      <c r="N164" s="73"/>
    </row>
    <row r="165" spans="12:14" ht="11.25">
      <c r="L165" s="73"/>
      <c r="M165" s="73"/>
      <c r="N165" s="73"/>
    </row>
    <row r="166" spans="12:14" ht="11.25">
      <c r="L166" s="73"/>
      <c r="M166" s="73"/>
      <c r="N166" s="73"/>
    </row>
    <row r="167" spans="12:14" ht="11.25">
      <c r="L167" s="73"/>
      <c r="M167" s="73"/>
      <c r="N167" s="73"/>
    </row>
    <row r="168" spans="12:14" ht="11.25">
      <c r="L168" s="73"/>
      <c r="M168" s="73"/>
      <c r="N168" s="73"/>
    </row>
    <row r="169" spans="12:14" ht="11.25">
      <c r="L169" s="73"/>
      <c r="M169" s="73"/>
      <c r="N169" s="73"/>
    </row>
    <row r="170" spans="12:14" ht="11.25">
      <c r="L170" s="73"/>
      <c r="M170" s="73"/>
      <c r="N170" s="73"/>
    </row>
    <row r="171" spans="12:14" ht="11.25">
      <c r="L171" s="73"/>
      <c r="M171" s="73"/>
      <c r="N171" s="73"/>
    </row>
    <row r="172" spans="12:14" ht="11.25">
      <c r="L172" s="73"/>
      <c r="M172" s="73"/>
      <c r="N172" s="73"/>
    </row>
    <row r="173" spans="12:14" ht="11.25">
      <c r="L173" s="73"/>
      <c r="M173" s="73"/>
      <c r="N173" s="73"/>
    </row>
    <row r="174" spans="12:14" ht="11.25">
      <c r="L174" s="73"/>
      <c r="M174" s="73"/>
      <c r="N174" s="73"/>
    </row>
    <row r="175" spans="12:14" ht="11.25">
      <c r="L175" s="73"/>
      <c r="M175" s="73"/>
      <c r="N175" s="73"/>
    </row>
    <row r="176" spans="12:14" ht="11.25">
      <c r="L176" s="73"/>
      <c r="M176" s="73"/>
      <c r="N176" s="73"/>
    </row>
    <row r="177" spans="12:14" ht="11.25">
      <c r="L177" s="73"/>
      <c r="M177" s="73"/>
      <c r="N177" s="73"/>
    </row>
    <row r="178" spans="12:14" ht="11.25">
      <c r="L178" s="73"/>
      <c r="M178" s="73"/>
      <c r="N178" s="73"/>
    </row>
    <row r="179" spans="12:14" ht="11.25">
      <c r="L179" s="73"/>
      <c r="M179" s="73"/>
      <c r="N179" s="73"/>
    </row>
    <row r="180" spans="12:14" ht="11.25">
      <c r="L180" s="73"/>
      <c r="M180" s="73"/>
      <c r="N180" s="73"/>
    </row>
    <row r="181" spans="12:14" ht="11.25">
      <c r="L181" s="73"/>
      <c r="M181" s="73"/>
      <c r="N181" s="73"/>
    </row>
    <row r="182" spans="12:14" ht="11.25">
      <c r="L182" s="73"/>
      <c r="M182" s="73"/>
      <c r="N182" s="73"/>
    </row>
    <row r="183" spans="12:14" ht="11.25">
      <c r="L183" s="73"/>
      <c r="M183" s="73"/>
      <c r="N183" s="73"/>
    </row>
    <row r="184" spans="12:14" ht="11.25">
      <c r="L184" s="73"/>
      <c r="M184" s="73"/>
      <c r="N184" s="73"/>
    </row>
    <row r="185" spans="12:14" ht="11.25">
      <c r="L185" s="73"/>
      <c r="M185" s="73"/>
      <c r="N185" s="73"/>
    </row>
    <row r="186" spans="12:14" ht="11.25">
      <c r="L186" s="73"/>
      <c r="M186" s="73"/>
      <c r="N186" s="73"/>
    </row>
    <row r="187" spans="12:14" ht="11.25">
      <c r="L187" s="73"/>
      <c r="M187" s="73"/>
      <c r="N187" s="73"/>
    </row>
    <row r="188" spans="12:14" ht="11.25">
      <c r="L188" s="73"/>
      <c r="M188" s="73"/>
      <c r="N188" s="73"/>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PAIALECO</cp:lastModifiedBy>
  <cp:lastPrinted>2004-07-12T18:53:09Z</cp:lastPrinted>
  <dcterms:created xsi:type="dcterms:W3CDTF">2003-06-17T11:57:05Z</dcterms:created>
  <dcterms:modified xsi:type="dcterms:W3CDTF">2004-07-12T20:00:46Z</dcterms:modified>
  <cp:category/>
  <cp:version/>
  <cp:contentType/>
  <cp:contentStatus/>
</cp:coreProperties>
</file>