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975"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<sst xmlns="http://schemas.openxmlformats.org/spreadsheetml/2006/main" count="88" uniqueCount="86">
  <si>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</si>
  <si>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</si>
  <si>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</si>
  <si>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</si>
  <si>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</si>
  <si>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</si>
  <si>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</si>
  <si>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</si>
  <si>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</si>
  <si>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</si>
  <si>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</si>
  <si>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</si>
  <si>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</si>
  <si>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</si>
  <si>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</si>
  <si>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</si>
  <si>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</si>
  <si>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</si>
  <si>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</si>
  <si>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</si>
  <si>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</si>
  <si>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</si>
  <si>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</si>
  <si>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</si>
  <si>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</si>
  <si>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</si>
  <si>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</si>
  <si>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</si>
  <si>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</si>
  <si>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</si>
  <si>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</si>
  <si>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</si>
  <si>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</si>
  <si>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</si>
  <si>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</si>
  <si>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</si>
  <si>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</si>
  <si>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</si>
  <si>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</si>
  <si>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</si>
  <si>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</si>
  <si>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</si>
  <si>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</si>
  <si>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</si>
  <si>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</si>
  <si>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</si>
  <si>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</si>
  <si>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</si>
  <si>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</si>
  <si>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</si>
  <si>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</si>
  <si>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</si>
  <si>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</si>
  <si>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</si>
  <si>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</si>
  <si>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</si>
  <si>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</si>
  <si>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</si>
  <si>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</si>
  <si>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</si>
  <si>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</si>
  <si>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</si>
  <si>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</si>
  <si>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</si>
  <si>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</si>
  <si>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</si>
  <si>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</si>
  <si>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</si>
  <si>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</si>
  <si>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</si>
  <si>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</si>
  <si>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</si>
  <si>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</si>
  <si>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</si>
  <si>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</si>
  <si>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</si>
  <si>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</si>
  <si>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</si>
  <si>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</si>
  <si>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</si>
  <si>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</si>
  <si>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</si>
  <si>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</si>
  <si>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</si>
  <si>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</si>
  <si>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For the Week of: 
  October 11 -16, 2004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</si>
</sst>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15" fontId="3"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49</v>
          </cell>
        </row>
        <row r="7">
          <cell r="C7">
            <v>43</v>
          </cell>
        </row>
        <row r="8">
          <cell r="C8">
            <v>60</v>
          </cell>
        </row>
        <row r="10">
          <cell r="C10">
            <v>16</v>
          </cell>
        </row>
        <row r="11">
          <cell r="C11">
            <v>2</v>
          </cell>
        </row>
        <row r="12">
          <cell r="C12">
            <v>5</v>
          </cell>
        </row>
        <row r="13">
          <cell r="C13">
            <v>15</v>
          </cell>
        </row>
        <row r="14">
          <cell r="C14">
            <v>6</v>
          </cell>
        </row>
        <row r="15">
          <cell r="C15">
            <v>55</v>
          </cell>
        </row>
        <row r="17">
          <cell r="C17">
            <v>1</v>
          </cell>
        </row>
        <row r="18">
          <cell r="C18">
            <v>26</v>
          </cell>
        </row>
        <row r="20">
          <cell r="C20">
            <v>21</v>
          </cell>
        </row>
        <row r="22">
          <cell r="C22">
            <v>676</v>
          </cell>
        </row>
        <row r="23">
          <cell r="C23">
            <v>89</v>
          </cell>
        </row>
        <row r="24">
          <cell r="C24">
            <v>1</v>
          </cell>
        </row>
        <row r="25">
          <cell r="C25">
            <v>16</v>
          </cell>
        </row>
        <row r="26">
          <cell r="C26">
            <v>803</v>
          </cell>
        </row>
        <row r="27">
          <cell r="C27">
            <v>39</v>
          </cell>
        </row>
        <row r="28">
          <cell r="C28">
            <v>430</v>
          </cell>
        </row>
        <row r="29">
          <cell r="C29">
            <v>424</v>
          </cell>
        </row>
        <row r="31">
          <cell r="C31">
            <v>380</v>
          </cell>
        </row>
        <row r="32">
          <cell r="C32">
            <v>208</v>
          </cell>
        </row>
        <row r="33">
          <cell r="C33">
            <v>1067</v>
          </cell>
        </row>
        <row r="35">
          <cell r="C35">
            <v>189</v>
          </cell>
        </row>
        <row r="37">
          <cell r="C37">
            <v>34</v>
          </cell>
        </row>
        <row r="38">
          <cell r="C38">
            <v>184</v>
          </cell>
        </row>
        <row r="39">
          <cell r="C39">
            <v>152</v>
          </cell>
        </row>
        <row r="40">
          <cell r="C40">
            <v>58</v>
          </cell>
        </row>
        <row r="41">
          <cell r="C41">
            <v>1</v>
          </cell>
        </row>
        <row r="42">
          <cell r="C42">
            <v>529</v>
          </cell>
        </row>
        <row r="43">
          <cell r="C43">
            <v>22</v>
          </cell>
        </row>
        <row r="45">
          <cell r="C45">
            <v>188</v>
          </cell>
        </row>
        <row r="47">
          <cell r="C47">
            <v>576</v>
          </cell>
        </row>
        <row r="48">
          <cell r="C48">
            <v>29</v>
          </cell>
        </row>
        <row r="50">
          <cell r="C50">
            <v>2</v>
          </cell>
        </row>
        <row r="51">
          <cell r="C51">
            <v>50</v>
          </cell>
        </row>
        <row r="52">
          <cell r="C52">
            <v>7</v>
          </cell>
        </row>
        <row r="53">
          <cell r="C53">
            <v>327</v>
          </cell>
        </row>
        <row r="54">
          <cell r="C54">
            <v>25</v>
          </cell>
        </row>
        <row r="55">
          <cell r="C55">
            <v>37</v>
          </cell>
        </row>
        <row r="56">
          <cell r="C56">
            <v>7</v>
          </cell>
        </row>
        <row r="58">
          <cell r="C58">
            <v>36</v>
          </cell>
        </row>
        <row r="59">
          <cell r="C59">
            <v>206</v>
          </cell>
        </row>
        <row r="60">
          <cell r="C60">
            <v>3</v>
          </cell>
        </row>
        <row r="62">
          <cell r="C62">
            <v>82</v>
          </cell>
        </row>
        <row r="63">
          <cell r="C63">
            <v>1039</v>
          </cell>
        </row>
        <row r="64">
          <cell r="C64">
            <v>884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4469</v>
          </cell>
          <cell r="C9">
            <v>1039</v>
          </cell>
          <cell r="E9">
            <v>613</v>
          </cell>
          <cell r="F9">
            <v>25</v>
          </cell>
          <cell r="H9">
            <v>5465</v>
          </cell>
          <cell r="I9">
            <v>1112</v>
          </cell>
          <cell r="K9">
            <v>1</v>
          </cell>
        </row>
        <row r="10">
          <cell r="B10">
            <v>3521</v>
          </cell>
          <cell r="C10">
            <v>687</v>
          </cell>
          <cell r="E10">
            <v>1576</v>
          </cell>
          <cell r="F10">
            <v>587</v>
          </cell>
          <cell r="H10">
            <v>5668</v>
          </cell>
          <cell r="I10">
            <v>1400</v>
          </cell>
          <cell r="K10">
            <v>3</v>
          </cell>
        </row>
        <row r="11">
          <cell r="B11">
            <v>5356</v>
          </cell>
          <cell r="C11">
            <v>1298</v>
          </cell>
          <cell r="E11">
            <v>1725</v>
          </cell>
          <cell r="F11">
            <v>341</v>
          </cell>
          <cell r="H11">
            <v>7422</v>
          </cell>
          <cell r="I11">
            <v>1725</v>
          </cell>
        </row>
        <row r="12">
          <cell r="B12">
            <v>10513</v>
          </cell>
          <cell r="C12">
            <v>2332</v>
          </cell>
          <cell r="E12">
            <v>2032</v>
          </cell>
          <cell r="F12">
            <v>394</v>
          </cell>
          <cell r="H12">
            <v>13003</v>
          </cell>
          <cell r="I12">
            <v>2794</v>
          </cell>
        </row>
        <row r="13">
          <cell r="B13">
            <v>7316</v>
          </cell>
          <cell r="C13">
            <v>1278</v>
          </cell>
          <cell r="E13">
            <v>1828</v>
          </cell>
          <cell r="F13">
            <v>458</v>
          </cell>
          <cell r="H13">
            <v>9860</v>
          </cell>
          <cell r="I13">
            <v>1915</v>
          </cell>
          <cell r="K13">
            <v>1</v>
          </cell>
        </row>
        <row r="14">
          <cell r="B14">
            <v>1857</v>
          </cell>
          <cell r="C14">
            <v>205</v>
          </cell>
          <cell r="E14">
            <v>433</v>
          </cell>
          <cell r="F14">
            <v>69</v>
          </cell>
          <cell r="H14">
            <v>2601</v>
          </cell>
          <cell r="I14">
            <v>383</v>
          </cell>
        </row>
        <row r="15">
          <cell r="B15">
            <v>5554</v>
          </cell>
          <cell r="C15">
            <v>954</v>
          </cell>
          <cell r="E15">
            <v>684</v>
          </cell>
          <cell r="F15">
            <v>42</v>
          </cell>
          <cell r="H15">
            <v>6677</v>
          </cell>
          <cell r="I15">
            <v>1088</v>
          </cell>
        </row>
        <row r="16">
          <cell r="B16">
            <v>1136</v>
          </cell>
          <cell r="C16">
            <v>166</v>
          </cell>
          <cell r="E16">
            <v>229</v>
          </cell>
          <cell r="F16">
            <v>11</v>
          </cell>
          <cell r="H16">
            <v>1532</v>
          </cell>
          <cell r="I16">
            <v>191</v>
          </cell>
        </row>
        <row r="17">
          <cell r="B17">
            <v>7742</v>
          </cell>
          <cell r="C17">
            <v>2147</v>
          </cell>
          <cell r="E17">
            <v>1919</v>
          </cell>
          <cell r="F17">
            <v>209</v>
          </cell>
          <cell r="H17">
            <v>10234</v>
          </cell>
          <cell r="I17">
            <v>2528</v>
          </cell>
        </row>
        <row r="18">
          <cell r="B18">
            <v>3459</v>
          </cell>
          <cell r="C18">
            <v>684</v>
          </cell>
          <cell r="E18">
            <v>427</v>
          </cell>
          <cell r="F18">
            <v>40</v>
          </cell>
          <cell r="H18">
            <v>4048</v>
          </cell>
          <cell r="I18">
            <v>785</v>
          </cell>
        </row>
        <row r="19">
          <cell r="B19">
            <v>6525</v>
          </cell>
          <cell r="C19">
            <v>1260</v>
          </cell>
          <cell r="E19">
            <v>9105</v>
          </cell>
          <cell r="F19">
            <v>1476</v>
          </cell>
          <cell r="H19">
            <v>20114</v>
          </cell>
          <cell r="I19">
            <v>3246</v>
          </cell>
          <cell r="K19">
            <v>4104</v>
          </cell>
        </row>
        <row r="20">
          <cell r="B20">
            <v>5129</v>
          </cell>
          <cell r="C20">
            <v>1431</v>
          </cell>
          <cell r="E20">
            <v>1446</v>
          </cell>
          <cell r="F20">
            <v>275</v>
          </cell>
          <cell r="H20">
            <v>6745</v>
          </cell>
          <cell r="I20">
            <v>1739</v>
          </cell>
        </row>
        <row r="21">
          <cell r="B21">
            <v>1417</v>
          </cell>
          <cell r="C21">
            <v>164</v>
          </cell>
          <cell r="E21">
            <v>204</v>
          </cell>
          <cell r="F21">
            <v>4</v>
          </cell>
          <cell r="H21">
            <v>1851</v>
          </cell>
          <cell r="I21">
            <v>225</v>
          </cell>
        </row>
        <row r="22">
          <cell r="B22">
            <v>2432</v>
          </cell>
          <cell r="C22">
            <v>296</v>
          </cell>
          <cell r="E22">
            <v>341</v>
          </cell>
          <cell r="F22">
            <v>13</v>
          </cell>
          <cell r="H22">
            <v>2928</v>
          </cell>
          <cell r="I22">
            <v>336</v>
          </cell>
        </row>
        <row r="23">
          <cell r="B23">
            <v>567</v>
          </cell>
          <cell r="C23">
            <v>66</v>
          </cell>
          <cell r="E23">
            <v>70</v>
          </cell>
          <cell r="F23">
            <v>8</v>
          </cell>
          <cell r="H23">
            <v>744</v>
          </cell>
          <cell r="I23">
            <v>75</v>
          </cell>
        </row>
        <row r="24">
          <cell r="B24">
            <v>990</v>
          </cell>
          <cell r="C24">
            <v>221</v>
          </cell>
          <cell r="E24">
            <v>313</v>
          </cell>
          <cell r="F24">
            <v>67</v>
          </cell>
          <cell r="H24">
            <v>1350</v>
          </cell>
          <cell r="I24">
            <v>299</v>
          </cell>
        </row>
        <row r="26">
          <cell r="B26">
            <v>11107</v>
          </cell>
          <cell r="C26">
            <v>2028</v>
          </cell>
          <cell r="E26">
            <v>1579</v>
          </cell>
          <cell r="F26">
            <v>41</v>
          </cell>
          <cell r="H26">
            <v>13249</v>
          </cell>
          <cell r="I26">
            <v>2128</v>
          </cell>
          <cell r="K26">
            <v>1</v>
          </cell>
        </row>
        <row r="27">
          <cell r="B27">
            <v>5769</v>
          </cell>
          <cell r="C27">
            <v>780</v>
          </cell>
          <cell r="E27">
            <v>1615</v>
          </cell>
          <cell r="F27">
            <v>269</v>
          </cell>
          <cell r="H27">
            <v>8079</v>
          </cell>
          <cell r="I27">
            <v>1163</v>
          </cell>
        </row>
        <row r="28">
          <cell r="B28">
            <v>3296</v>
          </cell>
          <cell r="C28">
            <v>637</v>
          </cell>
          <cell r="E28">
            <v>568</v>
          </cell>
          <cell r="F28">
            <v>18</v>
          </cell>
          <cell r="H28">
            <v>4217</v>
          </cell>
          <cell r="I28">
            <v>730</v>
          </cell>
          <cell r="K28">
            <v>1</v>
          </cell>
        </row>
        <row r="29">
          <cell r="B29">
            <v>3505</v>
          </cell>
          <cell r="C29">
            <v>457</v>
          </cell>
          <cell r="E29">
            <v>1023</v>
          </cell>
          <cell r="F29">
            <v>16</v>
          </cell>
          <cell r="H29">
            <v>5265</v>
          </cell>
          <cell r="I29">
            <v>668</v>
          </cell>
        </row>
        <row r="30">
          <cell r="B30">
            <v>7984</v>
          </cell>
          <cell r="C30">
            <v>2748</v>
          </cell>
          <cell r="E30">
            <v>1120</v>
          </cell>
          <cell r="F30">
            <v>304</v>
          </cell>
          <cell r="H30">
            <v>9834</v>
          </cell>
          <cell r="I30">
            <v>3246</v>
          </cell>
        </row>
        <row r="31">
          <cell r="B31">
            <v>9689</v>
          </cell>
          <cell r="C31">
            <v>2701</v>
          </cell>
          <cell r="E31">
            <v>1852</v>
          </cell>
          <cell r="F31">
            <v>103</v>
          </cell>
          <cell r="H31">
            <v>12103</v>
          </cell>
          <cell r="I31">
            <v>2894</v>
          </cell>
          <cell r="K31">
            <v>1</v>
          </cell>
        </row>
        <row r="32">
          <cell r="B32">
            <v>7067</v>
          </cell>
          <cell r="C32">
            <v>705</v>
          </cell>
          <cell r="E32">
            <v>1348</v>
          </cell>
          <cell r="F32">
            <v>9</v>
          </cell>
          <cell r="H32">
            <v>8898</v>
          </cell>
          <cell r="I32">
            <v>779</v>
          </cell>
        </row>
        <row r="33">
          <cell r="B33">
            <v>12869</v>
          </cell>
          <cell r="C33">
            <v>4089</v>
          </cell>
          <cell r="E33">
            <v>2162</v>
          </cell>
          <cell r="F33">
            <v>96</v>
          </cell>
          <cell r="H33">
            <v>16297</v>
          </cell>
          <cell r="I33">
            <v>4369</v>
          </cell>
          <cell r="K33">
            <v>2</v>
          </cell>
        </row>
        <row r="34">
          <cell r="B34">
            <v>3010</v>
          </cell>
          <cell r="C34">
            <v>451</v>
          </cell>
          <cell r="E34">
            <v>1244</v>
          </cell>
          <cell r="F34">
            <v>148</v>
          </cell>
          <cell r="H34">
            <v>4818</v>
          </cell>
          <cell r="I34">
            <v>734</v>
          </cell>
          <cell r="K34">
            <v>1</v>
          </cell>
        </row>
        <row r="35">
          <cell r="B35">
            <v>18017</v>
          </cell>
          <cell r="C35">
            <v>3288</v>
          </cell>
          <cell r="E35">
            <v>6252</v>
          </cell>
          <cell r="F35">
            <v>1553</v>
          </cell>
          <cell r="H35">
            <v>26061</v>
          </cell>
          <cell r="I35">
            <v>5496</v>
          </cell>
          <cell r="K35">
            <v>9</v>
          </cell>
        </row>
        <row r="36">
          <cell r="B36">
            <v>1005</v>
          </cell>
          <cell r="C36">
            <v>341</v>
          </cell>
          <cell r="E36">
            <v>146</v>
          </cell>
          <cell r="F36">
            <v>45</v>
          </cell>
          <cell r="H36">
            <v>1376</v>
          </cell>
          <cell r="I36">
            <v>400</v>
          </cell>
        </row>
        <row r="37">
          <cell r="B37">
            <v>12087</v>
          </cell>
          <cell r="C37">
            <v>1759</v>
          </cell>
          <cell r="E37">
            <v>2021</v>
          </cell>
          <cell r="F37">
            <v>99</v>
          </cell>
          <cell r="H37">
            <v>14549</v>
          </cell>
          <cell r="I37">
            <v>1883</v>
          </cell>
          <cell r="K37">
            <v>5</v>
          </cell>
        </row>
        <row r="39">
          <cell r="B39">
            <v>8948</v>
          </cell>
          <cell r="C39">
            <v>2319</v>
          </cell>
          <cell r="E39">
            <v>2387</v>
          </cell>
          <cell r="F39">
            <v>506</v>
          </cell>
          <cell r="H39">
            <v>11760</v>
          </cell>
          <cell r="I39">
            <v>2959</v>
          </cell>
        </row>
        <row r="40">
          <cell r="B40">
            <v>3794</v>
          </cell>
          <cell r="C40">
            <v>987</v>
          </cell>
          <cell r="E40">
            <v>1535</v>
          </cell>
          <cell r="F40">
            <v>431</v>
          </cell>
          <cell r="H40">
            <v>5663</v>
          </cell>
          <cell r="I40">
            <v>1539</v>
          </cell>
        </row>
        <row r="41">
          <cell r="B41">
            <v>1518</v>
          </cell>
          <cell r="C41">
            <v>166</v>
          </cell>
          <cell r="E41">
            <v>169</v>
          </cell>
          <cell r="F41">
            <v>9</v>
          </cell>
          <cell r="H41">
            <v>1873</v>
          </cell>
          <cell r="I41">
            <v>177</v>
          </cell>
        </row>
        <row r="42">
          <cell r="B42">
            <v>18911</v>
          </cell>
          <cell r="C42">
            <v>4503</v>
          </cell>
          <cell r="E42">
            <v>2180</v>
          </cell>
          <cell r="F42">
            <v>203</v>
          </cell>
          <cell r="H42">
            <v>21898</v>
          </cell>
          <cell r="I42">
            <v>4806</v>
          </cell>
        </row>
        <row r="43">
          <cell r="B43">
            <v>2722</v>
          </cell>
          <cell r="C43">
            <v>353</v>
          </cell>
          <cell r="E43">
            <v>495</v>
          </cell>
          <cell r="F43">
            <v>30</v>
          </cell>
          <cell r="H43">
            <v>3520</v>
          </cell>
          <cell r="I43">
            <v>401</v>
          </cell>
        </row>
        <row r="44">
          <cell r="B44">
            <v>4721</v>
          </cell>
          <cell r="C44">
            <v>623</v>
          </cell>
          <cell r="E44">
            <v>1879</v>
          </cell>
          <cell r="F44">
            <v>280</v>
          </cell>
          <cell r="H44">
            <v>7149</v>
          </cell>
          <cell r="I44">
            <v>1070</v>
          </cell>
        </row>
        <row r="45">
          <cell r="B45">
            <v>4625</v>
          </cell>
          <cell r="C45">
            <v>717</v>
          </cell>
          <cell r="E45">
            <v>7252</v>
          </cell>
          <cell r="F45">
            <v>1670</v>
          </cell>
          <cell r="H45">
            <v>16221</v>
          </cell>
          <cell r="I45">
            <v>3010</v>
          </cell>
          <cell r="K45">
            <v>2220</v>
          </cell>
        </row>
        <row r="46">
          <cell r="B46">
            <v>5637</v>
          </cell>
          <cell r="C46">
            <v>703</v>
          </cell>
          <cell r="E46">
            <v>1186</v>
          </cell>
          <cell r="F46">
            <v>111</v>
          </cell>
          <cell r="H46">
            <v>7251</v>
          </cell>
          <cell r="I46">
            <v>834</v>
          </cell>
        </row>
        <row r="47">
          <cell r="B47">
            <v>6362</v>
          </cell>
          <cell r="C47">
            <v>902</v>
          </cell>
          <cell r="E47">
            <v>1296</v>
          </cell>
          <cell r="F47">
            <v>109</v>
          </cell>
          <cell r="H47">
            <v>9088</v>
          </cell>
          <cell r="I47">
            <v>1769</v>
          </cell>
          <cell r="K47">
            <v>1</v>
          </cell>
        </row>
        <row r="48">
          <cell r="B48">
            <v>1439</v>
          </cell>
          <cell r="C48">
            <v>176</v>
          </cell>
          <cell r="E48">
            <v>249</v>
          </cell>
          <cell r="F48">
            <v>8</v>
          </cell>
          <cell r="H48">
            <v>1867</v>
          </cell>
          <cell r="I48">
            <v>189</v>
          </cell>
        </row>
        <row r="49">
          <cell r="B49">
            <v>6957</v>
          </cell>
          <cell r="C49">
            <v>912</v>
          </cell>
          <cell r="E49">
            <v>1198</v>
          </cell>
          <cell r="F49">
            <v>96</v>
          </cell>
          <cell r="H49">
            <v>8761</v>
          </cell>
          <cell r="I49">
            <v>1081</v>
          </cell>
          <cell r="K49">
            <v>1</v>
          </cell>
        </row>
        <row r="50">
          <cell r="B50">
            <v>5187</v>
          </cell>
          <cell r="C50">
            <v>950</v>
          </cell>
          <cell r="E50">
            <v>7376</v>
          </cell>
          <cell r="F50">
            <v>304</v>
          </cell>
          <cell r="H50">
            <v>16616</v>
          </cell>
          <cell r="I50">
            <v>1588</v>
          </cell>
          <cell r="K50">
            <v>4373</v>
          </cell>
        </row>
        <row r="51">
          <cell r="B51">
            <v>16691</v>
          </cell>
          <cell r="C51">
            <v>3515</v>
          </cell>
          <cell r="E51">
            <v>2720</v>
          </cell>
          <cell r="F51">
            <v>184</v>
          </cell>
          <cell r="H51">
            <v>21198</v>
          </cell>
          <cell r="I51">
            <v>4195</v>
          </cell>
        </row>
        <row r="52">
          <cell r="B52">
            <v>4515</v>
          </cell>
          <cell r="C52">
            <v>1724</v>
          </cell>
          <cell r="E52">
            <v>921</v>
          </cell>
          <cell r="F52">
            <v>106</v>
          </cell>
          <cell r="H52">
            <v>5899</v>
          </cell>
          <cell r="I52">
            <v>1851</v>
          </cell>
          <cell r="K52">
            <v>2</v>
          </cell>
        </row>
        <row r="54">
          <cell r="B54">
            <v>3197</v>
          </cell>
          <cell r="C54">
            <v>552</v>
          </cell>
          <cell r="E54">
            <v>599</v>
          </cell>
          <cell r="F54">
            <v>88</v>
          </cell>
          <cell r="H54">
            <v>4054</v>
          </cell>
          <cell r="I54">
            <v>675</v>
          </cell>
        </row>
        <row r="55">
          <cell r="B55">
            <v>1229</v>
          </cell>
          <cell r="C55">
            <v>316</v>
          </cell>
          <cell r="E55">
            <v>230</v>
          </cell>
          <cell r="F55">
            <v>29</v>
          </cell>
          <cell r="H55">
            <v>1535</v>
          </cell>
          <cell r="I55">
            <v>358</v>
          </cell>
        </row>
        <row r="56">
          <cell r="B56">
            <v>1852</v>
          </cell>
          <cell r="C56">
            <v>249</v>
          </cell>
          <cell r="E56">
            <v>292</v>
          </cell>
          <cell r="F56">
            <v>29</v>
          </cell>
          <cell r="H56">
            <v>2311</v>
          </cell>
          <cell r="I56">
            <v>295</v>
          </cell>
        </row>
        <row r="57">
          <cell r="B57">
            <v>7151</v>
          </cell>
          <cell r="C57">
            <v>2341</v>
          </cell>
          <cell r="E57">
            <v>822</v>
          </cell>
          <cell r="F57">
            <v>5</v>
          </cell>
          <cell r="H57">
            <v>8277</v>
          </cell>
          <cell r="I57">
            <v>2350</v>
          </cell>
        </row>
        <row r="58">
          <cell r="B58">
            <v>1752</v>
          </cell>
          <cell r="C58">
            <v>332</v>
          </cell>
          <cell r="E58">
            <v>115</v>
          </cell>
          <cell r="F58">
            <v>2</v>
          </cell>
          <cell r="H58">
            <v>2110</v>
          </cell>
          <cell r="I58">
            <v>336</v>
          </cell>
        </row>
        <row r="59">
          <cell r="B59">
            <v>2956</v>
          </cell>
          <cell r="C59">
            <v>706</v>
          </cell>
          <cell r="E59">
            <v>677</v>
          </cell>
          <cell r="F59">
            <v>52</v>
          </cell>
          <cell r="H59">
            <v>3757</v>
          </cell>
          <cell r="I59">
            <v>781</v>
          </cell>
        </row>
        <row r="60">
          <cell r="B60">
            <v>10106</v>
          </cell>
          <cell r="C60">
            <v>2458</v>
          </cell>
          <cell r="E60">
            <v>2489</v>
          </cell>
          <cell r="F60">
            <v>571</v>
          </cell>
          <cell r="H60">
            <v>13077</v>
          </cell>
          <cell r="I60">
            <v>3083</v>
          </cell>
          <cell r="K60">
            <v>2</v>
          </cell>
        </row>
        <row r="61">
          <cell r="B61">
            <v>1941</v>
          </cell>
          <cell r="C61">
            <v>117</v>
          </cell>
          <cell r="E61">
            <v>562</v>
          </cell>
          <cell r="F61">
            <v>38</v>
          </cell>
          <cell r="H61">
            <v>2805</v>
          </cell>
          <cell r="I61">
            <v>187</v>
          </cell>
        </row>
        <row r="62">
          <cell r="B62">
            <v>11864</v>
          </cell>
          <cell r="C62">
            <v>2364</v>
          </cell>
          <cell r="E62">
            <v>1490</v>
          </cell>
          <cell r="F62">
            <v>103</v>
          </cell>
          <cell r="H62">
            <v>13840</v>
          </cell>
          <cell r="I62">
            <v>2506</v>
          </cell>
          <cell r="K62">
            <v>1</v>
          </cell>
        </row>
        <row r="63">
          <cell r="B63">
            <v>7249</v>
          </cell>
          <cell r="C63">
            <v>1547</v>
          </cell>
          <cell r="E63">
            <v>1691</v>
          </cell>
          <cell r="F63">
            <v>195</v>
          </cell>
          <cell r="H63">
            <v>9463</v>
          </cell>
          <cell r="I63">
            <v>1783</v>
          </cell>
          <cell r="K63">
            <v>2</v>
          </cell>
        </row>
        <row r="64">
          <cell r="B64">
            <v>7380</v>
          </cell>
          <cell r="C64">
            <v>1813</v>
          </cell>
          <cell r="E64">
            <v>960</v>
          </cell>
          <cell r="F64">
            <v>70</v>
          </cell>
          <cell r="H64">
            <v>8720</v>
          </cell>
          <cell r="I64">
            <v>2006</v>
          </cell>
        </row>
        <row r="65">
          <cell r="B65">
            <v>3381</v>
          </cell>
          <cell r="C65">
            <v>602</v>
          </cell>
          <cell r="E65">
            <v>477</v>
          </cell>
          <cell r="F65">
            <v>54</v>
          </cell>
          <cell r="H65">
            <v>4334</v>
          </cell>
          <cell r="I65">
            <v>706</v>
          </cell>
        </row>
        <row r="66">
          <cell r="B66">
            <v>1407</v>
          </cell>
          <cell r="C66">
            <v>150</v>
          </cell>
          <cell r="E66">
            <v>406</v>
          </cell>
          <cell r="F66">
            <v>3</v>
          </cell>
          <cell r="H66">
            <v>1905</v>
          </cell>
          <cell r="I66">
            <v>156</v>
          </cell>
        </row>
        <row r="67">
          <cell r="B67">
            <v>7266</v>
          </cell>
          <cell r="C67">
            <v>1595</v>
          </cell>
          <cell r="E67">
            <v>551</v>
          </cell>
          <cell r="F67">
            <v>33</v>
          </cell>
          <cell r="H67">
            <v>8309</v>
          </cell>
          <cell r="I67">
            <v>1719</v>
          </cell>
        </row>
        <row r="68">
          <cell r="B68">
            <v>11553</v>
          </cell>
          <cell r="C68">
            <v>3072</v>
          </cell>
          <cell r="E68">
            <v>4095</v>
          </cell>
          <cell r="F68">
            <v>471</v>
          </cell>
          <cell r="H68">
            <v>17848</v>
          </cell>
          <cell r="I68">
            <v>3752</v>
          </cell>
        </row>
        <row r="70">
          <cell r="B70">
            <v>12</v>
          </cell>
          <cell r="C70">
            <v>11</v>
          </cell>
          <cell r="E70">
            <v>10</v>
          </cell>
          <cell r="F70">
            <v>6</v>
          </cell>
          <cell r="H70">
            <v>73</v>
          </cell>
          <cell r="I70">
            <v>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18-04"/>
      <sheetName val="10-12-04X"/>
      <sheetName val="10-04-04X"/>
      <sheetName val="9-27-04X"/>
      <sheetName val="9-20-04X"/>
      <sheetName val="09-13-04X"/>
      <sheetName val="09-13-04XX"/>
      <sheetName val="09-06-04X"/>
      <sheetName val="08-30-04X"/>
      <sheetName val="8-23-04X"/>
      <sheetName val="8-16-04x"/>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1310</v>
          </cell>
          <cell r="P9">
            <v>267</v>
          </cell>
        </row>
        <row r="10">
          <cell r="J10">
            <v>1825</v>
          </cell>
          <cell r="P10">
            <v>219</v>
          </cell>
        </row>
        <row r="11">
          <cell r="J11">
            <v>1574</v>
          </cell>
          <cell r="P11">
            <v>287</v>
          </cell>
        </row>
        <row r="12">
          <cell r="J12">
            <v>2524</v>
          </cell>
          <cell r="P12">
            <v>733</v>
          </cell>
        </row>
        <row r="13">
          <cell r="J13">
            <v>1871</v>
          </cell>
          <cell r="P13">
            <v>561</v>
          </cell>
        </row>
        <row r="14">
          <cell r="J14">
            <v>885</v>
          </cell>
          <cell r="P14">
            <v>151</v>
          </cell>
        </row>
        <row r="15">
          <cell r="J15">
            <v>2160</v>
          </cell>
          <cell r="P15">
            <v>271</v>
          </cell>
        </row>
        <row r="16">
          <cell r="J16">
            <v>423</v>
          </cell>
          <cell r="P16">
            <v>68</v>
          </cell>
        </row>
        <row r="17">
          <cell r="J17">
            <v>1890</v>
          </cell>
          <cell r="P17">
            <v>351</v>
          </cell>
        </row>
        <row r="18">
          <cell r="J18">
            <v>1904</v>
          </cell>
          <cell r="P18">
            <v>277</v>
          </cell>
        </row>
        <row r="19">
          <cell r="J19">
            <v>2486</v>
          </cell>
          <cell r="P19">
            <v>211</v>
          </cell>
        </row>
        <row r="22">
          <cell r="J22">
            <v>1043</v>
          </cell>
          <cell r="P22">
            <v>270</v>
          </cell>
        </row>
        <row r="25">
          <cell r="J25">
            <v>969</v>
          </cell>
          <cell r="P25">
            <v>129</v>
          </cell>
        </row>
        <row r="26">
          <cell r="J26">
            <v>471</v>
          </cell>
          <cell r="P26">
            <v>83</v>
          </cell>
        </row>
        <row r="27">
          <cell r="J27">
            <v>94</v>
          </cell>
          <cell r="P27">
            <v>54</v>
          </cell>
        </row>
        <row r="30">
          <cell r="J30">
            <v>460</v>
          </cell>
          <cell r="P30">
            <v>33</v>
          </cell>
        </row>
        <row r="32">
          <cell r="J32">
            <v>4167</v>
          </cell>
          <cell r="P32">
            <v>571</v>
          </cell>
        </row>
        <row r="33">
          <cell r="J33">
            <v>2002</v>
          </cell>
          <cell r="P33">
            <v>559</v>
          </cell>
        </row>
        <row r="34">
          <cell r="J34">
            <v>1427</v>
          </cell>
          <cell r="P34">
            <v>165</v>
          </cell>
        </row>
        <row r="35">
          <cell r="J35">
            <v>1750</v>
          </cell>
          <cell r="P35">
            <v>428</v>
          </cell>
        </row>
        <row r="36">
          <cell r="J36">
            <v>2915</v>
          </cell>
          <cell r="P36">
            <v>137</v>
          </cell>
        </row>
        <row r="37">
          <cell r="J37">
            <v>4085</v>
          </cell>
          <cell r="P37">
            <v>665</v>
          </cell>
        </row>
        <row r="38">
          <cell r="J38">
            <v>3665</v>
          </cell>
          <cell r="P38">
            <v>187</v>
          </cell>
        </row>
        <row r="39">
          <cell r="J39">
            <v>1822</v>
          </cell>
          <cell r="P39">
            <v>534</v>
          </cell>
        </row>
        <row r="40">
          <cell r="J40">
            <v>1794</v>
          </cell>
          <cell r="P40">
            <v>285</v>
          </cell>
        </row>
        <row r="41">
          <cell r="J41">
            <v>6471</v>
          </cell>
          <cell r="P41">
            <v>1725</v>
          </cell>
        </row>
        <row r="42">
          <cell r="J42">
            <v>168</v>
          </cell>
          <cell r="P42">
            <v>32</v>
          </cell>
        </row>
        <row r="43">
          <cell r="J43">
            <v>2664</v>
          </cell>
          <cell r="P43">
            <v>812</v>
          </cell>
        </row>
        <row r="45">
          <cell r="J45">
            <v>1892</v>
          </cell>
          <cell r="P45">
            <v>210</v>
          </cell>
        </row>
        <row r="46">
          <cell r="J46">
            <v>1059</v>
          </cell>
          <cell r="P46">
            <v>58</v>
          </cell>
        </row>
        <row r="47">
          <cell r="J47">
            <v>158</v>
          </cell>
          <cell r="P47">
            <v>107</v>
          </cell>
        </row>
        <row r="48">
          <cell r="J48">
            <v>5939</v>
          </cell>
          <cell r="P48">
            <v>306</v>
          </cell>
        </row>
        <row r="51">
          <cell r="J51">
            <v>777</v>
          </cell>
          <cell r="P51">
            <v>271</v>
          </cell>
        </row>
        <row r="52">
          <cell r="J52">
            <v>1622</v>
          </cell>
          <cell r="P52">
            <v>416</v>
          </cell>
        </row>
        <row r="53">
          <cell r="J53">
            <v>2558</v>
          </cell>
          <cell r="P53">
            <v>81</v>
          </cell>
        </row>
        <row r="56">
          <cell r="J56">
            <v>1677</v>
          </cell>
          <cell r="P56">
            <v>497</v>
          </cell>
        </row>
        <row r="57">
          <cell r="J57">
            <v>2800</v>
          </cell>
          <cell r="P57">
            <v>315</v>
          </cell>
        </row>
        <row r="58">
          <cell r="J58">
            <v>132</v>
          </cell>
          <cell r="P58">
            <v>70</v>
          </cell>
        </row>
        <row r="59">
          <cell r="J59">
            <v>3849</v>
          </cell>
          <cell r="P59">
            <v>303</v>
          </cell>
        </row>
        <row r="60">
          <cell r="J60">
            <v>891</v>
          </cell>
          <cell r="P60">
            <v>463</v>
          </cell>
        </row>
        <row r="63">
          <cell r="J63">
            <v>7005</v>
          </cell>
          <cell r="P63">
            <v>1335</v>
          </cell>
        </row>
        <row r="64">
          <cell r="J64">
            <v>685</v>
          </cell>
          <cell r="P64">
            <v>172</v>
          </cell>
        </row>
        <row r="66">
          <cell r="J66">
            <v>803</v>
          </cell>
          <cell r="P66">
            <v>222</v>
          </cell>
        </row>
        <row r="67">
          <cell r="J67">
            <v>456</v>
          </cell>
          <cell r="P67">
            <v>77</v>
          </cell>
        </row>
        <row r="68">
          <cell r="J68">
            <v>453</v>
          </cell>
          <cell r="P68">
            <v>80</v>
          </cell>
        </row>
        <row r="69">
          <cell r="J69">
            <v>2217</v>
          </cell>
          <cell r="P69">
            <v>269</v>
          </cell>
        </row>
        <row r="72">
          <cell r="J72">
            <v>474</v>
          </cell>
          <cell r="P72">
            <v>81</v>
          </cell>
        </row>
        <row r="73">
          <cell r="J73">
            <v>733</v>
          </cell>
          <cell r="P73">
            <v>107</v>
          </cell>
        </row>
        <row r="74">
          <cell r="J74">
            <v>3986</v>
          </cell>
          <cell r="P74">
            <v>490</v>
          </cell>
        </row>
        <row r="75">
          <cell r="J75">
            <v>1116</v>
          </cell>
          <cell r="P75">
            <v>391</v>
          </cell>
        </row>
        <row r="76">
          <cell r="J76">
            <v>1861</v>
          </cell>
          <cell r="P76">
            <v>764</v>
          </cell>
        </row>
        <row r="77">
          <cell r="J77">
            <v>1380</v>
          </cell>
          <cell r="P77">
            <v>372</v>
          </cell>
        </row>
        <row r="78">
          <cell r="J78">
            <v>2900</v>
          </cell>
          <cell r="P78">
            <v>312</v>
          </cell>
        </row>
        <row r="79">
          <cell r="J79">
            <v>1030</v>
          </cell>
          <cell r="P79">
            <v>234</v>
          </cell>
        </row>
        <row r="80">
          <cell r="J80">
            <v>168</v>
          </cell>
          <cell r="P80">
            <v>112</v>
          </cell>
        </row>
        <row r="81">
          <cell r="J81">
            <v>2128</v>
          </cell>
          <cell r="P81">
            <v>236</v>
          </cell>
        </row>
        <row r="82">
          <cell r="J82">
            <v>2347</v>
          </cell>
          <cell r="P82">
            <v>429</v>
          </cell>
        </row>
        <row r="84">
          <cell r="M84">
            <v>23860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M23" sqref="M23"/>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335711</v>
      </c>
      <c r="C2" s="13">
        <f>SUM(C8:C69)</f>
        <v>70987</v>
      </c>
      <c r="D2" s="79">
        <f>C2/B2</f>
        <v>0.21145270783501285</v>
      </c>
      <c r="E2" s="13">
        <f>SUM(E8:E69)</f>
        <v>90184</v>
      </c>
      <c r="F2" s="13">
        <f>SUM(F8:F69)</f>
        <v>12516</v>
      </c>
      <c r="G2" s="79">
        <f>F2/E2</f>
        <v>0.13878293267098377</v>
      </c>
      <c r="H2" s="13">
        <f>SUM(H8:H69)</f>
        <v>466170</v>
      </c>
      <c r="I2" s="13">
        <f>SUM(I8:I69)</f>
        <v>90511</v>
      </c>
      <c r="J2" s="79">
        <f>I2/H2</f>
        <v>0.1941587832764871</v>
      </c>
      <c r="K2" s="16">
        <f>SUM(K8:K67)</f>
        <v>9099</v>
      </c>
      <c r="L2" s="16">
        <f>SUM(L8:L69)</f>
        <v>150620</v>
      </c>
      <c r="M2" s="16">
        <f>SUM(M8:M67)</f>
        <v>18845</v>
      </c>
      <c r="N2" s="16">
        <f>SUM(N8:N69)</f>
        <v>131775</v>
      </c>
      <c r="O2" s="16">
        <f>SUM(O8:O69)</f>
        <v>10732</v>
      </c>
      <c r="P2" s="16">
        <f>SUM(P8:P67)</f>
        <v>120045</v>
      </c>
      <c r="Q2" s="48">
        <f>SUM(Q8:Q67)</f>
        <v>273</v>
      </c>
      <c r="R2" s="17">
        <f>R62+R30</f>
        <v>0</v>
      </c>
      <c r="S2" s="84">
        <f>MIN(S8:S67)</f>
        <v>38274</v>
      </c>
    </row>
    <row r="3" spans="1:19" ht="12" customHeight="1">
      <c r="A3" s="12" t="s">
        <v>17</v>
      </c>
      <c r="B3" s="13">
        <v>332036</v>
      </c>
      <c r="C3" s="13">
        <v>68054</v>
      </c>
      <c r="D3" s="79">
        <v>0.20495970316471707</v>
      </c>
      <c r="E3" s="13">
        <v>89910</v>
      </c>
      <c r="F3" s="13">
        <v>12089</v>
      </c>
      <c r="G3" s="79">
        <v>0.13445667890112334</v>
      </c>
      <c r="H3" s="13">
        <v>462728</v>
      </c>
      <c r="I3" s="13">
        <v>87093</v>
      </c>
      <c r="J3" s="79">
        <v>0.18821640358914957</v>
      </c>
      <c r="K3" s="16">
        <v>9150</v>
      </c>
      <c r="L3" s="16">
        <v>149755</v>
      </c>
      <c r="M3" s="16">
        <v>18220</v>
      </c>
      <c r="N3" s="16">
        <v>131535</v>
      </c>
      <c r="O3" s="16">
        <v>11135</v>
      </c>
      <c r="P3" s="16">
        <v>83932</v>
      </c>
      <c r="Q3" s="16">
        <v>221</v>
      </c>
      <c r="R3" s="17">
        <v>0</v>
      </c>
      <c r="S3" s="105">
        <v>38267</v>
      </c>
    </row>
    <row r="4" spans="1:19" s="25" customFormat="1" ht="12" customHeight="1">
      <c r="A4" s="19" t="s">
        <v>18</v>
      </c>
      <c r="B4" s="23">
        <f aca="true" t="shared" si="0" ref="B4:Q4">B2-B3</f>
        <v>3675</v>
      </c>
      <c r="C4" s="23">
        <f t="shared" si="0"/>
        <v>2933</v>
      </c>
      <c r="D4" s="80">
        <f t="shared" si="0"/>
        <v>0.006493004670295788</v>
      </c>
      <c r="E4" s="23">
        <f t="shared" si="0"/>
        <v>274</v>
      </c>
      <c r="F4" s="23">
        <f t="shared" si="0"/>
        <v>427</v>
      </c>
      <c r="G4" s="80">
        <f t="shared" si="0"/>
        <v>0.0043262537698604275</v>
      </c>
      <c r="H4" s="23">
        <f t="shared" si="0"/>
        <v>3442</v>
      </c>
      <c r="I4" s="23">
        <f t="shared" si="0"/>
        <v>3418</v>
      </c>
      <c r="J4" s="89">
        <f t="shared" si="0"/>
        <v>0.005942379687337546</v>
      </c>
      <c r="K4" s="21">
        <f t="shared" si="0"/>
        <v>-51</v>
      </c>
      <c r="L4" s="21">
        <f t="shared" si="0"/>
        <v>865</v>
      </c>
      <c r="M4" s="21">
        <f t="shared" si="0"/>
        <v>625</v>
      </c>
      <c r="N4" s="21">
        <f t="shared" si="0"/>
        <v>240</v>
      </c>
      <c r="O4" s="21">
        <f t="shared" si="0"/>
        <v>-403</v>
      </c>
      <c r="P4" s="21">
        <f t="shared" si="0"/>
        <v>36113</v>
      </c>
      <c r="Q4" s="20">
        <f t="shared" si="0"/>
        <v>52</v>
      </c>
      <c r="R4" s="24">
        <f>+R2-R3</f>
        <v>0</v>
      </c>
      <c r="S4" s="18"/>
    </row>
    <row r="5" spans="1:19" s="27" customFormat="1" ht="12" customHeight="1">
      <c r="A5" s="26" t="s">
        <v>19</v>
      </c>
      <c r="B5" s="90">
        <f>B4/B3</f>
        <v>0.011068076955510849</v>
      </c>
      <c r="C5" s="90">
        <f>C4/C3</f>
        <v>0.04309812795721045</v>
      </c>
      <c r="D5" s="80"/>
      <c r="E5" s="90">
        <f>E4/E3</f>
        <v>0.003047491936380825</v>
      </c>
      <c r="F5" s="90">
        <f>F4/F3</f>
        <v>0.03532136653155762</v>
      </c>
      <c r="G5" s="80"/>
      <c r="H5" s="90">
        <f>H4/H3</f>
        <v>0.00743849518507633</v>
      </c>
      <c r="I5" s="90">
        <f>I4/I3</f>
        <v>0.03924540433789168</v>
      </c>
      <c r="J5" s="80"/>
      <c r="K5" s="91">
        <f aca="true" t="shared" si="1" ref="K5:Q5">K4/K3</f>
        <v>-0.005573770491803279</v>
      </c>
      <c r="L5" s="89">
        <f t="shared" si="1"/>
        <v>0.005776100964909352</v>
      </c>
      <c r="M5" s="91">
        <f t="shared" si="1"/>
        <v>0.034302963776070255</v>
      </c>
      <c r="N5" s="91">
        <f t="shared" si="1"/>
        <v>0.0018246094195461283</v>
      </c>
      <c r="O5" s="89">
        <f t="shared" si="1"/>
        <v>-0.03619218679838348</v>
      </c>
      <c r="P5" s="89">
        <f t="shared" si="1"/>
        <v>0.4302649764094743</v>
      </c>
      <c r="Q5" s="92">
        <f t="shared" si="1"/>
        <v>0.23529411764705882</v>
      </c>
      <c r="R5" s="22"/>
      <c r="S5" s="18"/>
    </row>
    <row r="6" spans="1:19" s="29" customFormat="1" ht="12" customHeight="1">
      <c r="A6" s="28" t="s">
        <v>20</v>
      </c>
      <c r="B6" s="81">
        <v>275210</v>
      </c>
      <c r="C6" s="81">
        <v>50580</v>
      </c>
      <c r="D6" s="85">
        <v>0.1838</v>
      </c>
      <c r="E6" s="81">
        <v>82838</v>
      </c>
      <c r="F6" s="81">
        <v>14912</v>
      </c>
      <c r="G6" s="85">
        <v>0.18</v>
      </c>
      <c r="H6" s="81">
        <v>393453</v>
      </c>
      <c r="I6" s="81">
        <v>73259</v>
      </c>
      <c r="J6" s="86">
        <v>0.1862</v>
      </c>
      <c r="K6" s="82">
        <v>8823</v>
      </c>
      <c r="L6" s="82">
        <v>140834</v>
      </c>
      <c r="M6" s="82">
        <v>21345</v>
      </c>
      <c r="N6" s="82">
        <v>119489</v>
      </c>
      <c r="O6" s="82">
        <v>9721</v>
      </c>
      <c r="P6" s="82">
        <v>61305</v>
      </c>
      <c r="Q6" s="82">
        <v>4157</v>
      </c>
      <c r="R6" s="83">
        <v>37908</v>
      </c>
      <c r="S6" s="83">
        <v>37902</v>
      </c>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'[2].CSV]EXPORT[1]'!B9</f>
        <v>4469</v>
      </c>
      <c r="C8" s="34">
        <f>'[2].CSV]EXPORT[1]'!C9</f>
        <v>1039</v>
      </c>
      <c r="D8" s="77">
        <f aca="true" t="shared" si="2" ref="D8:D23">C8/B8</f>
        <v>0.2324904900425151</v>
      </c>
      <c r="E8" s="34">
        <f>'[2].CSV]EXPORT[1]'!E9</f>
        <v>613</v>
      </c>
      <c r="F8" s="34">
        <f>'[2].CSV]EXPORT[1]'!F9</f>
        <v>25</v>
      </c>
      <c r="G8" s="77">
        <f aca="true" t="shared" si="3" ref="G8:G23">F8/E8</f>
        <v>0.040783034257748776</v>
      </c>
      <c r="H8" s="34">
        <f>'[2].CSV]EXPORT[1]'!H9-'[2].CSV]EXPORT[1]'!N9</f>
        <v>5465</v>
      </c>
      <c r="I8" s="34">
        <f>'[2].CSV]EXPORT[1]'!I9-'[2].CSV]EXPORT[1]'!O9</f>
        <v>1112</v>
      </c>
      <c r="J8" s="77">
        <f aca="true" t="shared" si="4" ref="J8:J23">I8/H8</f>
        <v>0.20347666971637696</v>
      </c>
      <c r="K8" s="35">
        <f>'[1]Report'!C5</f>
        <v>49</v>
      </c>
      <c r="L8" s="36">
        <f>SUM(M8:N8)</f>
        <v>1577</v>
      </c>
      <c r="M8" s="36">
        <f>'[3]10-18-04'!P9</f>
        <v>267</v>
      </c>
      <c r="N8" s="36">
        <f>'[3]10-18-04'!J9</f>
        <v>1310</v>
      </c>
      <c r="O8" s="34">
        <f>'[2].CSV]EXPORT[1]'!K9</f>
        <v>1</v>
      </c>
      <c r="P8" s="37"/>
      <c r="Q8" s="34"/>
      <c r="R8" s="38"/>
      <c r="S8" s="39"/>
    </row>
    <row r="9" spans="1:19" ht="15.75" customHeight="1">
      <c r="A9" s="33" t="s">
        <v>23</v>
      </c>
      <c r="B9" s="34">
        <f>'[2].CSV]EXPORT[1]'!B10</f>
        <v>3521</v>
      </c>
      <c r="C9" s="34">
        <f>'[2].CSV]EXPORT[1]'!C10</f>
        <v>687</v>
      </c>
      <c r="D9" s="77">
        <f t="shared" si="2"/>
        <v>0.19511502414086906</v>
      </c>
      <c r="E9" s="34">
        <f>'[2].CSV]EXPORT[1]'!E10</f>
        <v>1576</v>
      </c>
      <c r="F9" s="34">
        <f>'[2].CSV]EXPORT[1]'!F10</f>
        <v>587</v>
      </c>
      <c r="G9" s="77">
        <f t="shared" si="3"/>
        <v>0.37246192893401014</v>
      </c>
      <c r="H9" s="34">
        <f>'[2].CSV]EXPORT[1]'!H10-'[2].CSV]EXPORT[1]'!N10</f>
        <v>5668</v>
      </c>
      <c r="I9" s="34">
        <f>'[2].CSV]EXPORT[1]'!I10-'[2].CSV]EXPORT[1]'!O10</f>
        <v>1400</v>
      </c>
      <c r="J9" s="77">
        <f t="shared" si="4"/>
        <v>0.24700070571630206</v>
      </c>
      <c r="K9" s="35">
        <f>'[1]Report'!C6</f>
        <v>0</v>
      </c>
      <c r="L9" s="36">
        <f aca="true" t="shared" si="5" ref="L9:L22">SUM(M9:N9)</f>
        <v>2044</v>
      </c>
      <c r="M9" s="36">
        <f>'[3]10-18-04'!P10</f>
        <v>219</v>
      </c>
      <c r="N9" s="36">
        <f>'[3]10-18-04'!J10</f>
        <v>1825</v>
      </c>
      <c r="O9" s="34">
        <f>'[2].CSV]EXPORT[1]'!K10</f>
        <v>3</v>
      </c>
      <c r="P9" s="37"/>
      <c r="Q9" s="34"/>
      <c r="R9" s="38"/>
      <c r="S9" s="39"/>
    </row>
    <row r="10" spans="1:19" ht="15.75" customHeight="1">
      <c r="A10" s="33" t="s">
        <v>24</v>
      </c>
      <c r="B10" s="34">
        <f>'[2].CSV]EXPORT[1]'!B11</f>
        <v>5356</v>
      </c>
      <c r="C10" s="34">
        <f>'[2].CSV]EXPORT[1]'!C11</f>
        <v>1298</v>
      </c>
      <c r="D10" s="77">
        <f t="shared" si="2"/>
        <v>0.24234503360716952</v>
      </c>
      <c r="E10" s="34">
        <f>'[2].CSV]EXPORT[1]'!E11</f>
        <v>1725</v>
      </c>
      <c r="F10" s="34">
        <f>'[2].CSV]EXPORT[1]'!F11</f>
        <v>341</v>
      </c>
      <c r="G10" s="77">
        <f t="shared" si="3"/>
        <v>0.19768115942028985</v>
      </c>
      <c r="H10" s="34">
        <f>'[2].CSV]EXPORT[1]'!H11-'[2].CSV]EXPORT[1]'!N11</f>
        <v>7422</v>
      </c>
      <c r="I10" s="34">
        <f>'[2].CSV]EXPORT[1]'!I11-'[2].CSV]EXPORT[1]'!O11</f>
        <v>1725</v>
      </c>
      <c r="J10" s="77">
        <f t="shared" si="4"/>
        <v>0.2324171382376718</v>
      </c>
      <c r="K10" s="35">
        <f>'[1]Report'!C7</f>
        <v>43</v>
      </c>
      <c r="L10" s="36">
        <f t="shared" si="5"/>
        <v>1861</v>
      </c>
      <c r="M10" s="36">
        <f>'[3]10-18-04'!P11</f>
        <v>287</v>
      </c>
      <c r="N10" s="36">
        <f>'[3]10-18-04'!J11</f>
        <v>1574</v>
      </c>
      <c r="O10" s="34">
        <f>'[2].CSV]EXPORT[1]'!K11</f>
        <v>0</v>
      </c>
      <c r="P10" s="40">
        <v>20272</v>
      </c>
      <c r="Q10" s="34"/>
      <c r="R10" s="38"/>
      <c r="S10" s="39"/>
    </row>
    <row r="11" spans="1:19" ht="15.75" customHeight="1">
      <c r="A11" s="33" t="s">
        <v>25</v>
      </c>
      <c r="B11" s="34">
        <f>'[2].CSV]EXPORT[1]'!B12</f>
        <v>10513</v>
      </c>
      <c r="C11" s="34">
        <f>'[2].CSV]EXPORT[1]'!C12</f>
        <v>2332</v>
      </c>
      <c r="D11" s="77">
        <f t="shared" si="2"/>
        <v>0.22182060306287454</v>
      </c>
      <c r="E11" s="34">
        <f>'[2].CSV]EXPORT[1]'!E12</f>
        <v>2032</v>
      </c>
      <c r="F11" s="34">
        <f>'[2].CSV]EXPORT[1]'!F12</f>
        <v>394</v>
      </c>
      <c r="G11" s="77">
        <f t="shared" si="3"/>
        <v>0.19389763779527558</v>
      </c>
      <c r="H11" s="34">
        <f>'[2].CSV]EXPORT[1]'!H12-'[2].CSV]EXPORT[1]'!N12</f>
        <v>13003</v>
      </c>
      <c r="I11" s="34">
        <f>'[2].CSV]EXPORT[1]'!I12-'[2].CSV]EXPORT[1]'!O12</f>
        <v>2794</v>
      </c>
      <c r="J11" s="77">
        <f t="shared" si="4"/>
        <v>0.2148734907329078</v>
      </c>
      <c r="K11" s="35">
        <f>'[1]Report'!C8</f>
        <v>60</v>
      </c>
      <c r="L11" s="36">
        <f t="shared" si="5"/>
        <v>3257</v>
      </c>
      <c r="M11" s="36">
        <f>'[3]10-18-04'!P12</f>
        <v>733</v>
      </c>
      <c r="N11" s="36">
        <f>'[3]10-18-04'!J12</f>
        <v>2524</v>
      </c>
      <c r="O11" s="34">
        <f>'[2].CSV]EXPORT[1]'!K12</f>
        <v>0</v>
      </c>
      <c r="P11" s="40"/>
      <c r="Q11" s="34">
        <v>47</v>
      </c>
      <c r="R11" s="38"/>
      <c r="S11" s="39"/>
    </row>
    <row r="12" spans="1:19" ht="15.75" customHeight="1">
      <c r="A12" s="33" t="s">
        <v>26</v>
      </c>
      <c r="B12" s="34">
        <f>'[2].CSV]EXPORT[1]'!B13</f>
        <v>7316</v>
      </c>
      <c r="C12" s="34">
        <f>'[2].CSV]EXPORT[1]'!C13</f>
        <v>1278</v>
      </c>
      <c r="D12" s="77">
        <f t="shared" si="2"/>
        <v>0.1746856205576818</v>
      </c>
      <c r="E12" s="34">
        <f>'[2].CSV]EXPORT[1]'!E13</f>
        <v>1828</v>
      </c>
      <c r="F12" s="34">
        <f>'[2].CSV]EXPORT[1]'!F13</f>
        <v>458</v>
      </c>
      <c r="G12" s="77">
        <f t="shared" si="3"/>
        <v>0.25054704595185995</v>
      </c>
      <c r="H12" s="34">
        <f>'[2].CSV]EXPORT[1]'!H13-'[2].CSV]EXPORT[1]'!N13</f>
        <v>9860</v>
      </c>
      <c r="I12" s="34">
        <f>'[2].CSV]EXPORT[1]'!I13-'[2].CSV]EXPORT[1]'!O13</f>
        <v>1915</v>
      </c>
      <c r="J12" s="77">
        <f t="shared" si="4"/>
        <v>0.19421906693711968</v>
      </c>
      <c r="K12" s="35">
        <f>'[1]Report'!C9</f>
        <v>0</v>
      </c>
      <c r="L12" s="36">
        <f t="shared" si="5"/>
        <v>2432</v>
      </c>
      <c r="M12" s="36">
        <f>'[3]10-18-04'!P13</f>
        <v>561</v>
      </c>
      <c r="N12" s="36">
        <f>'[3]10-18-04'!J13</f>
        <v>1871</v>
      </c>
      <c r="O12" s="34">
        <f>'[2].CSV]EXPORT[1]'!K13</f>
        <v>1</v>
      </c>
      <c r="P12" s="37"/>
      <c r="Q12" s="34"/>
      <c r="R12" s="38"/>
      <c r="S12" s="39"/>
    </row>
    <row r="13" spans="1:19" ht="15.75" customHeight="1">
      <c r="A13" s="33" t="s">
        <v>27</v>
      </c>
      <c r="B13" s="34">
        <f>'[2].CSV]EXPORT[1]'!B14</f>
        <v>1857</v>
      </c>
      <c r="C13" s="34">
        <f>'[2].CSV]EXPORT[1]'!C14</f>
        <v>205</v>
      </c>
      <c r="D13" s="77">
        <f t="shared" si="2"/>
        <v>0.11039310716208939</v>
      </c>
      <c r="E13" s="34">
        <f>'[2].CSV]EXPORT[1]'!E14</f>
        <v>433</v>
      </c>
      <c r="F13" s="34">
        <f>'[2].CSV]EXPORT[1]'!F14</f>
        <v>69</v>
      </c>
      <c r="G13" s="77">
        <f t="shared" si="3"/>
        <v>0.15935334872979215</v>
      </c>
      <c r="H13" s="34">
        <f>'[2].CSV]EXPORT[1]'!H14-'[2].CSV]EXPORT[1]'!N14</f>
        <v>2601</v>
      </c>
      <c r="I13" s="34">
        <f>'[2].CSV]EXPORT[1]'!I14-'[2].CSV]EXPORT[1]'!O14</f>
        <v>383</v>
      </c>
      <c r="J13" s="77">
        <f t="shared" si="4"/>
        <v>0.14725105728565935</v>
      </c>
      <c r="K13" s="35">
        <f>'[1]Report'!C10</f>
        <v>16</v>
      </c>
      <c r="L13" s="36">
        <f t="shared" si="5"/>
        <v>1036</v>
      </c>
      <c r="M13" s="36">
        <f>'[3]10-18-04'!P14</f>
        <v>151</v>
      </c>
      <c r="N13" s="36">
        <f>'[3]10-18-04'!J14</f>
        <v>885</v>
      </c>
      <c r="O13" s="34">
        <f>'[2].CSV]EXPORT[1]'!K14</f>
        <v>0</v>
      </c>
      <c r="P13" s="37"/>
      <c r="Q13" s="34"/>
      <c r="R13" s="38"/>
      <c r="S13" s="39"/>
    </row>
    <row r="14" spans="1:19" ht="15.75" customHeight="1">
      <c r="A14" s="33" t="s">
        <v>28</v>
      </c>
      <c r="B14" s="34">
        <f>'[2].CSV]EXPORT[1]'!B15</f>
        <v>5554</v>
      </c>
      <c r="C14" s="34">
        <f>'[2].CSV]EXPORT[1]'!C15</f>
        <v>954</v>
      </c>
      <c r="D14" s="77">
        <f t="shared" si="2"/>
        <v>0.17176809506661866</v>
      </c>
      <c r="E14" s="34">
        <f>'[2].CSV]EXPORT[1]'!E15</f>
        <v>684</v>
      </c>
      <c r="F14" s="34">
        <f>'[2].CSV]EXPORT[1]'!F15</f>
        <v>42</v>
      </c>
      <c r="G14" s="77">
        <f t="shared" si="3"/>
        <v>0.06140350877192982</v>
      </c>
      <c r="H14" s="34">
        <f>'[2].CSV]EXPORT[1]'!H15-'[2].CSV]EXPORT[1]'!N15</f>
        <v>6677</v>
      </c>
      <c r="I14" s="34">
        <f>'[2].CSV]EXPORT[1]'!I15-'[2].CSV]EXPORT[1]'!O15</f>
        <v>1088</v>
      </c>
      <c r="J14" s="77">
        <f t="shared" si="4"/>
        <v>0.16294743148120414</v>
      </c>
      <c r="K14" s="35">
        <f>'[1]Report'!C11</f>
        <v>2</v>
      </c>
      <c r="L14" s="36">
        <f t="shared" si="5"/>
        <v>2431</v>
      </c>
      <c r="M14" s="36">
        <f>'[3]10-18-04'!P15</f>
        <v>271</v>
      </c>
      <c r="N14" s="36">
        <f>'[3]10-18-04'!J15</f>
        <v>2160</v>
      </c>
      <c r="O14" s="34">
        <f>'[2].CSV]EXPORT[1]'!K15</f>
        <v>0</v>
      </c>
      <c r="P14" s="37"/>
      <c r="Q14" s="34"/>
      <c r="R14" s="38"/>
      <c r="S14" s="39"/>
    </row>
    <row r="15" spans="1:19" ht="15.75" customHeight="1">
      <c r="A15" s="33" t="s">
        <v>29</v>
      </c>
      <c r="B15" s="34">
        <f>'[2].CSV]EXPORT[1]'!B16</f>
        <v>1136</v>
      </c>
      <c r="C15" s="34">
        <f>'[2].CSV]EXPORT[1]'!C16</f>
        <v>166</v>
      </c>
      <c r="D15" s="77">
        <f t="shared" si="2"/>
        <v>0.14612676056338028</v>
      </c>
      <c r="E15" s="34">
        <f>'[2].CSV]EXPORT[1]'!E16</f>
        <v>229</v>
      </c>
      <c r="F15" s="34">
        <f>'[2].CSV]EXPORT[1]'!F16</f>
        <v>11</v>
      </c>
      <c r="G15" s="77">
        <f t="shared" si="3"/>
        <v>0.048034934497816595</v>
      </c>
      <c r="H15" s="34">
        <f>'[2].CSV]EXPORT[1]'!H16-'[2].CSV]EXPORT[1]'!N16</f>
        <v>1532</v>
      </c>
      <c r="I15" s="34">
        <f>'[2].CSV]EXPORT[1]'!I16-'[2].CSV]EXPORT[1]'!O16</f>
        <v>191</v>
      </c>
      <c r="J15" s="77">
        <f t="shared" si="4"/>
        <v>0.12467362924281984</v>
      </c>
      <c r="K15" s="35">
        <f>'[1]Report'!C12</f>
        <v>5</v>
      </c>
      <c r="L15" s="36">
        <f t="shared" si="5"/>
        <v>491</v>
      </c>
      <c r="M15" s="36">
        <f>'[3]10-18-04'!P16</f>
        <v>68</v>
      </c>
      <c r="N15" s="36">
        <f>'[3]10-18-04'!J16</f>
        <v>423</v>
      </c>
      <c r="O15" s="34">
        <f>'[2].CSV]EXPORT[1]'!K16</f>
        <v>0</v>
      </c>
      <c r="P15" s="37"/>
      <c r="Q15" s="34">
        <v>0</v>
      </c>
      <c r="R15" s="38"/>
      <c r="S15" s="39"/>
    </row>
    <row r="16" spans="1:19" ht="15.75" customHeight="1">
      <c r="A16" s="33" t="s">
        <v>30</v>
      </c>
      <c r="B16" s="34">
        <f>'[2].CSV]EXPORT[1]'!B17</f>
        <v>7742</v>
      </c>
      <c r="C16" s="34">
        <f>'[2].CSV]EXPORT[1]'!C17</f>
        <v>2147</v>
      </c>
      <c r="D16" s="77">
        <f t="shared" si="2"/>
        <v>0.27731852234564713</v>
      </c>
      <c r="E16" s="34">
        <f>'[2].CSV]EXPORT[1]'!E17</f>
        <v>1919</v>
      </c>
      <c r="F16" s="34">
        <f>'[2].CSV]EXPORT[1]'!F17</f>
        <v>209</v>
      </c>
      <c r="G16" s="77">
        <f t="shared" si="3"/>
        <v>0.10891089108910891</v>
      </c>
      <c r="H16" s="34">
        <f>'[2].CSV]EXPORT[1]'!H17-'[2].CSV]EXPORT[1]'!N17</f>
        <v>10234</v>
      </c>
      <c r="I16" s="34">
        <f>'[2].CSV]EXPORT[1]'!I17-'[2].CSV]EXPORT[1]'!O17</f>
        <v>2528</v>
      </c>
      <c r="J16" s="77">
        <f t="shared" si="4"/>
        <v>0.24701973812780925</v>
      </c>
      <c r="K16" s="35">
        <f>'[1]Report'!C13</f>
        <v>15</v>
      </c>
      <c r="L16" s="36">
        <f t="shared" si="5"/>
        <v>2241</v>
      </c>
      <c r="M16" s="36">
        <f>'[3]10-18-04'!P17</f>
        <v>351</v>
      </c>
      <c r="N16" s="36">
        <f>'[3]10-18-04'!J17</f>
        <v>1890</v>
      </c>
      <c r="O16" s="34">
        <f>'[2].CSV]EXPORT[1]'!K17</f>
        <v>0</v>
      </c>
      <c r="P16" s="37"/>
      <c r="Q16" s="34"/>
      <c r="R16" s="38"/>
      <c r="S16" s="39"/>
    </row>
    <row r="17" spans="1:19" ht="15.75" customHeight="1">
      <c r="A17" s="33" t="s">
        <v>31</v>
      </c>
      <c r="B17" s="34">
        <f>'[2].CSV]EXPORT[1]'!B18</f>
        <v>3459</v>
      </c>
      <c r="C17" s="34">
        <f>'[2].CSV]EXPORT[1]'!C18</f>
        <v>684</v>
      </c>
      <c r="D17" s="77">
        <f t="shared" si="2"/>
        <v>0.19774501300954034</v>
      </c>
      <c r="E17" s="34">
        <f>'[2].CSV]EXPORT[1]'!E18</f>
        <v>427</v>
      </c>
      <c r="F17" s="34">
        <f>'[2].CSV]EXPORT[1]'!F18</f>
        <v>40</v>
      </c>
      <c r="G17" s="77">
        <f t="shared" si="3"/>
        <v>0.0936768149882904</v>
      </c>
      <c r="H17" s="34">
        <f>'[2].CSV]EXPORT[1]'!H18-'[2].CSV]EXPORT[1]'!N18</f>
        <v>4048</v>
      </c>
      <c r="I17" s="34">
        <f>'[2].CSV]EXPORT[1]'!I18-'[2].CSV]EXPORT[1]'!O18</f>
        <v>785</v>
      </c>
      <c r="J17" s="77">
        <f t="shared" si="4"/>
        <v>0.19392292490118576</v>
      </c>
      <c r="K17" s="35">
        <f>'[1]Report'!C14</f>
        <v>6</v>
      </c>
      <c r="L17" s="36">
        <f t="shared" si="5"/>
        <v>2181</v>
      </c>
      <c r="M17" s="36">
        <f>'[3]10-18-04'!P18</f>
        <v>277</v>
      </c>
      <c r="N17" s="36">
        <f>'[3]10-18-04'!J18</f>
        <v>1904</v>
      </c>
      <c r="O17" s="34">
        <f>'[2].CSV]EXPORT[1]'!K18</f>
        <v>0</v>
      </c>
      <c r="P17" s="37"/>
      <c r="Q17" s="34"/>
      <c r="R17" s="38"/>
      <c r="S17" s="39"/>
    </row>
    <row r="18" spans="1:19" ht="15.75" customHeight="1">
      <c r="A18" s="33" t="s">
        <v>32</v>
      </c>
      <c r="B18" s="34">
        <f>'[2].CSV]EXPORT[1]'!B19</f>
        <v>6525</v>
      </c>
      <c r="C18" s="34">
        <f>'[2].CSV]EXPORT[1]'!C19</f>
        <v>1260</v>
      </c>
      <c r="D18" s="77">
        <f t="shared" si="2"/>
        <v>0.19310344827586207</v>
      </c>
      <c r="E18" s="34">
        <f>'[2].CSV]EXPORT[1]'!E19</f>
        <v>9105</v>
      </c>
      <c r="F18" s="34">
        <f>'[2].CSV]EXPORT[1]'!F19</f>
        <v>1476</v>
      </c>
      <c r="G18" s="77">
        <f t="shared" si="3"/>
        <v>0.16210873146622734</v>
      </c>
      <c r="H18" s="34">
        <f>'[2].CSV]EXPORT[1]'!H19-'[2].CSV]EXPORT[1]'!N19</f>
        <v>20114</v>
      </c>
      <c r="I18" s="34">
        <f>'[2].CSV]EXPORT[1]'!I19-'[2].CSV]EXPORT[1]'!O19</f>
        <v>3246</v>
      </c>
      <c r="J18" s="77">
        <f t="shared" si="4"/>
        <v>0.161380133240529</v>
      </c>
      <c r="K18" s="35">
        <f>'[1]Report'!C15</f>
        <v>55</v>
      </c>
      <c r="L18" s="36">
        <f t="shared" si="5"/>
        <v>2697</v>
      </c>
      <c r="M18" s="36">
        <f>'[3]10-18-04'!P19</f>
        <v>211</v>
      </c>
      <c r="N18" s="36">
        <f>'[3]10-18-04'!J19</f>
        <v>2486</v>
      </c>
      <c r="O18" s="34">
        <f>'[2].CSV]EXPORT[1]'!K19</f>
        <v>4104</v>
      </c>
      <c r="P18" s="37"/>
      <c r="Q18" s="34"/>
      <c r="R18" s="38"/>
      <c r="S18" s="39"/>
    </row>
    <row r="19" spans="1:19" ht="15.75" customHeight="1">
      <c r="A19" s="33" t="s">
        <v>33</v>
      </c>
      <c r="B19" s="34">
        <f>'[2].CSV]EXPORT[1]'!B20</f>
        <v>5129</v>
      </c>
      <c r="C19" s="34">
        <f>'[2].CSV]EXPORT[1]'!C20</f>
        <v>1431</v>
      </c>
      <c r="D19" s="77">
        <f t="shared" si="2"/>
        <v>0.27900175472801714</v>
      </c>
      <c r="E19" s="34">
        <f>'[2].CSV]EXPORT[1]'!E20</f>
        <v>1446</v>
      </c>
      <c r="F19" s="34">
        <f>'[2].CSV]EXPORT[1]'!F20</f>
        <v>275</v>
      </c>
      <c r="G19" s="77">
        <f t="shared" si="3"/>
        <v>0.19017980636237897</v>
      </c>
      <c r="H19" s="34">
        <f>'[2].CSV]EXPORT[1]'!H20-'[2].CSV]EXPORT[1]'!N20</f>
        <v>6745</v>
      </c>
      <c r="I19" s="34">
        <f>'[2].CSV]EXPORT[1]'!I20-'[2].CSV]EXPORT[1]'!O20</f>
        <v>1739</v>
      </c>
      <c r="J19" s="77">
        <f t="shared" si="4"/>
        <v>0.25782060785767236</v>
      </c>
      <c r="K19" s="35">
        <f>'[1]Report'!C16</f>
        <v>0</v>
      </c>
      <c r="L19" s="36">
        <f t="shared" si="5"/>
        <v>1313</v>
      </c>
      <c r="M19" s="36">
        <f>'[3]10-18-04'!P22</f>
        <v>270</v>
      </c>
      <c r="N19" s="36">
        <f>'[3]10-18-04'!J22</f>
        <v>1043</v>
      </c>
      <c r="O19" s="34">
        <f>'[2].CSV]EXPORT[1]'!K20</f>
        <v>0</v>
      </c>
      <c r="P19" s="37"/>
      <c r="Q19" s="34"/>
      <c r="R19" s="38"/>
      <c r="S19" s="39"/>
    </row>
    <row r="20" spans="1:19" ht="15.75" customHeight="1">
      <c r="A20" s="33" t="s">
        <v>34</v>
      </c>
      <c r="B20" s="34">
        <f>'[2].CSV]EXPORT[1]'!B21</f>
        <v>1417</v>
      </c>
      <c r="C20" s="34">
        <f>'[2].CSV]EXPORT[1]'!C21</f>
        <v>164</v>
      </c>
      <c r="D20" s="77">
        <f t="shared" si="2"/>
        <v>0.11573747353563868</v>
      </c>
      <c r="E20" s="34">
        <f>'[2].CSV]EXPORT[1]'!E21</f>
        <v>204</v>
      </c>
      <c r="F20" s="34">
        <f>'[2].CSV]EXPORT[1]'!F21</f>
        <v>4</v>
      </c>
      <c r="G20" s="77">
        <f t="shared" si="3"/>
        <v>0.0196078431372549</v>
      </c>
      <c r="H20" s="34">
        <f>'[2].CSV]EXPORT[1]'!H21-'[2].CSV]EXPORT[1]'!N21</f>
        <v>1851</v>
      </c>
      <c r="I20" s="34">
        <f>'[2].CSV]EXPORT[1]'!I21-'[2].CSV]EXPORT[1]'!O21</f>
        <v>225</v>
      </c>
      <c r="J20" s="77">
        <f t="shared" si="4"/>
        <v>0.12155591572123177</v>
      </c>
      <c r="K20" s="35">
        <f>'[1]Report'!C17</f>
        <v>1</v>
      </c>
      <c r="L20" s="36">
        <f t="shared" si="5"/>
        <v>1098</v>
      </c>
      <c r="M20" s="36">
        <f>'[3]10-18-04'!P25</f>
        <v>129</v>
      </c>
      <c r="N20" s="36">
        <f>'[3]10-18-04'!J25</f>
        <v>969</v>
      </c>
      <c r="O20" s="34">
        <f>'[2].CSV]EXPORT[1]'!K21</f>
        <v>0</v>
      </c>
      <c r="P20" s="37"/>
      <c r="Q20" s="34"/>
      <c r="R20" s="38"/>
      <c r="S20" s="39"/>
    </row>
    <row r="21" spans="1:19" ht="15.75" customHeight="1">
      <c r="A21" s="33" t="s">
        <v>35</v>
      </c>
      <c r="B21" s="34">
        <f>'[2].CSV]EXPORT[1]'!B22</f>
        <v>2432</v>
      </c>
      <c r="C21" s="34">
        <f>'[2].CSV]EXPORT[1]'!C22</f>
        <v>296</v>
      </c>
      <c r="D21" s="77">
        <f t="shared" si="2"/>
        <v>0.12171052631578948</v>
      </c>
      <c r="E21" s="34">
        <f>'[2].CSV]EXPORT[1]'!E22</f>
        <v>341</v>
      </c>
      <c r="F21" s="34">
        <f>'[2].CSV]EXPORT[1]'!F22</f>
        <v>13</v>
      </c>
      <c r="G21" s="77">
        <f t="shared" si="3"/>
        <v>0.03812316715542522</v>
      </c>
      <c r="H21" s="34">
        <f>'[2].CSV]EXPORT[1]'!H22-'[2].CSV]EXPORT[1]'!N22</f>
        <v>2928</v>
      </c>
      <c r="I21" s="34">
        <f>'[2].CSV]EXPORT[1]'!I22-'[2].CSV]EXPORT[1]'!O22</f>
        <v>336</v>
      </c>
      <c r="J21" s="77">
        <f t="shared" si="4"/>
        <v>0.11475409836065574</v>
      </c>
      <c r="K21" s="35">
        <f>'[1]Report'!C18</f>
        <v>26</v>
      </c>
      <c r="L21" s="36">
        <f t="shared" si="5"/>
        <v>554</v>
      </c>
      <c r="M21" s="36">
        <f>'[3]10-18-04'!P26</f>
        <v>83</v>
      </c>
      <c r="N21" s="36">
        <f>'[3]10-18-04'!J26</f>
        <v>471</v>
      </c>
      <c r="O21" s="34">
        <f>'[2].CSV]EXPORT[1]'!K22</f>
        <v>0</v>
      </c>
      <c r="P21" s="37"/>
      <c r="Q21" s="34"/>
      <c r="R21" s="38"/>
      <c r="S21" s="39"/>
    </row>
    <row r="22" spans="1:19" ht="15.75" customHeight="1">
      <c r="A22" s="33" t="s">
        <v>36</v>
      </c>
      <c r="B22" s="34">
        <f>'[2].CSV]EXPORT[1]'!B23</f>
        <v>567</v>
      </c>
      <c r="C22" s="34">
        <f>'[2].CSV]EXPORT[1]'!C23</f>
        <v>66</v>
      </c>
      <c r="D22" s="77">
        <f t="shared" si="2"/>
        <v>0.1164021164021164</v>
      </c>
      <c r="E22" s="34">
        <f>'[2].CSV]EXPORT[1]'!E23</f>
        <v>70</v>
      </c>
      <c r="F22" s="34">
        <f>'[2].CSV]EXPORT[1]'!F23</f>
        <v>8</v>
      </c>
      <c r="G22" s="77">
        <f t="shared" si="3"/>
        <v>0.11428571428571428</v>
      </c>
      <c r="H22" s="34">
        <f>'[2].CSV]EXPORT[1]'!H23-'[2].CSV]EXPORT[1]'!N23</f>
        <v>744</v>
      </c>
      <c r="I22" s="34">
        <f>'[2].CSV]EXPORT[1]'!I23-'[2].CSV]EXPORT[1]'!O23</f>
        <v>75</v>
      </c>
      <c r="J22" s="77">
        <f t="shared" si="4"/>
        <v>0.10080645161290322</v>
      </c>
      <c r="K22" s="35">
        <f>'[1]Report'!C19</f>
        <v>0</v>
      </c>
      <c r="L22" s="36">
        <f t="shared" si="5"/>
        <v>148</v>
      </c>
      <c r="M22" s="36">
        <f>'[3]10-18-04'!P27</f>
        <v>54</v>
      </c>
      <c r="N22" s="36">
        <f>'[3]10-18-04'!J27</f>
        <v>94</v>
      </c>
      <c r="O22" s="34">
        <f>'[2].CSV]EXPORT[1]'!K23</f>
        <v>0</v>
      </c>
      <c r="P22" s="37"/>
      <c r="Q22" s="34"/>
      <c r="R22" s="38"/>
      <c r="S22" s="39"/>
    </row>
    <row r="23" spans="1:19" ht="15.75" customHeight="1">
      <c r="A23" s="41" t="s">
        <v>37</v>
      </c>
      <c r="B23" s="42">
        <f>'[2].CSV]EXPORT[1]'!B24</f>
        <v>990</v>
      </c>
      <c r="C23" s="42">
        <f>'[2].CSV]EXPORT[1]'!C24</f>
        <v>221</v>
      </c>
      <c r="D23" s="78">
        <f t="shared" si="2"/>
        <v>0.22323232323232323</v>
      </c>
      <c r="E23" s="42">
        <f>'[2].CSV]EXPORT[1]'!E24</f>
        <v>313</v>
      </c>
      <c r="F23" s="42">
        <f>'[2].CSV]EXPORT[1]'!F24</f>
        <v>67</v>
      </c>
      <c r="G23" s="78">
        <f t="shared" si="3"/>
        <v>0.21405750798722045</v>
      </c>
      <c r="H23" s="42">
        <f>'[2].CSV]EXPORT[1]'!H24-'[2].CSV]EXPORT[1]'!N24</f>
        <v>1350</v>
      </c>
      <c r="I23" s="42">
        <f>'[2].CSV]EXPORT[1]'!I24-'[2].CSV]EXPORT[1]'!O24</f>
        <v>299</v>
      </c>
      <c r="J23" s="78">
        <f t="shared" si="4"/>
        <v>0.22148148148148147</v>
      </c>
      <c r="K23" s="43">
        <f>'[1]Report'!C20</f>
        <v>21</v>
      </c>
      <c r="L23" s="36">
        <f>SUM(M23:N23)</f>
        <v>493</v>
      </c>
      <c r="M23" s="55">
        <f>'[3]10-18-04'!P30</f>
        <v>33</v>
      </c>
      <c r="N23" s="44">
        <f>'[3]10-18-04'!J30</f>
        <v>460</v>
      </c>
      <c r="O23" s="42">
        <f>'[2].CSV]EXPORT[1]'!K24</f>
        <v>0</v>
      </c>
      <c r="P23" s="45"/>
      <c r="Q23" s="42"/>
      <c r="R23" s="46"/>
      <c r="S23" s="47"/>
    </row>
    <row r="24" spans="1:19" ht="15.75" customHeight="1">
      <c r="A24" s="12" t="s">
        <v>38</v>
      </c>
      <c r="B24" s="48"/>
      <c r="C24" s="13"/>
      <c r="D24" s="79"/>
      <c r="E24" s="13"/>
      <c r="F24" s="13"/>
      <c r="G24" s="79"/>
      <c r="H24" s="13"/>
      <c r="I24" s="13"/>
      <c r="J24" s="79"/>
      <c r="K24" s="35"/>
      <c r="L24" s="30"/>
      <c r="M24" s="36"/>
      <c r="N24" s="36"/>
      <c r="O24" s="13"/>
      <c r="P24" s="49"/>
      <c r="Q24" s="50"/>
      <c r="R24" s="51"/>
      <c r="S24" s="52"/>
    </row>
    <row r="25" spans="1:19" ht="15.75" customHeight="1">
      <c r="A25" s="33" t="s">
        <v>39</v>
      </c>
      <c r="B25" s="53">
        <f>'[2].CSV]EXPORT[1]'!B26</f>
        <v>11107</v>
      </c>
      <c r="C25" s="34">
        <f>'[2].CSV]EXPORT[1]'!C26</f>
        <v>2028</v>
      </c>
      <c r="D25" s="77">
        <f aca="true" t="shared" si="6" ref="D25:D36">C25/B25</f>
        <v>0.1825875573962366</v>
      </c>
      <c r="E25" s="34">
        <f>'[2].CSV]EXPORT[1]'!E26</f>
        <v>1579</v>
      </c>
      <c r="F25" s="34">
        <f>'[2].CSV]EXPORT[1]'!F26</f>
        <v>41</v>
      </c>
      <c r="G25" s="77">
        <f aca="true" t="shared" si="7" ref="G25:G36">F25/E25</f>
        <v>0.025965801139962</v>
      </c>
      <c r="H25" s="34">
        <f>'[2].CSV]EXPORT[1]'!H26-'[2].CSV]EXPORT[1]'!N26</f>
        <v>13249</v>
      </c>
      <c r="I25" s="34">
        <f>'[2].CSV]EXPORT[1]'!I26-'[2].CSV]EXPORT[1]'!O26</f>
        <v>2128</v>
      </c>
      <c r="J25" s="77">
        <f aca="true" t="shared" si="8" ref="J25:J36">I25/H25</f>
        <v>0.16061589553928599</v>
      </c>
      <c r="K25" s="35">
        <f>'[1]Report'!C22</f>
        <v>676</v>
      </c>
      <c r="L25" s="36">
        <f>SUM(M25:N25)</f>
        <v>4738</v>
      </c>
      <c r="M25" s="36">
        <f>'[3]10-18-04'!P32</f>
        <v>571</v>
      </c>
      <c r="N25" s="36">
        <f>'[3]10-18-04'!J32</f>
        <v>4167</v>
      </c>
      <c r="O25" s="34">
        <f>'[2].CSV]EXPORT[1]'!K26</f>
        <v>1</v>
      </c>
      <c r="P25" s="40">
        <v>26153</v>
      </c>
      <c r="Q25" s="34">
        <v>43</v>
      </c>
      <c r="R25" s="38"/>
      <c r="S25" s="39"/>
    </row>
    <row r="26" spans="1:19" ht="15.75" customHeight="1">
      <c r="A26" s="33" t="s">
        <v>40</v>
      </c>
      <c r="B26" s="53">
        <f>'[2].CSV]EXPORT[1]'!B27</f>
        <v>5769</v>
      </c>
      <c r="C26" s="34">
        <f>'[2].CSV]EXPORT[1]'!C27</f>
        <v>780</v>
      </c>
      <c r="D26" s="77">
        <f t="shared" si="6"/>
        <v>0.13520540821632865</v>
      </c>
      <c r="E26" s="34">
        <f>'[2].CSV]EXPORT[1]'!E27</f>
        <v>1615</v>
      </c>
      <c r="F26" s="34">
        <f>'[2].CSV]EXPORT[1]'!F27</f>
        <v>269</v>
      </c>
      <c r="G26" s="77">
        <f t="shared" si="7"/>
        <v>0.16656346749226006</v>
      </c>
      <c r="H26" s="34">
        <f>'[2].CSV]EXPORT[1]'!H27-'[2].CSV]EXPORT[1]'!N27</f>
        <v>8079</v>
      </c>
      <c r="I26" s="34">
        <f>'[2].CSV]EXPORT[1]'!I27-'[2].CSV]EXPORT[1]'!O27</f>
        <v>1163</v>
      </c>
      <c r="J26" s="77">
        <f t="shared" si="8"/>
        <v>0.1439534595865825</v>
      </c>
      <c r="K26" s="35">
        <f>'[1]Report'!C23</f>
        <v>89</v>
      </c>
      <c r="L26" s="36">
        <f aca="true" t="shared" si="9" ref="L26:L36">SUM(M26:N26)</f>
        <v>2561</v>
      </c>
      <c r="M26" s="36">
        <f>'[3]10-18-04'!P33</f>
        <v>559</v>
      </c>
      <c r="N26" s="36">
        <f>'[3]10-18-04'!J33</f>
        <v>2002</v>
      </c>
      <c r="O26" s="34">
        <f>'[2].CSV]EXPORT[1]'!K27</f>
        <v>0</v>
      </c>
      <c r="P26" s="37"/>
      <c r="Q26" s="34"/>
      <c r="R26" s="38"/>
      <c r="S26" s="39"/>
    </row>
    <row r="27" spans="1:19" ht="15.75" customHeight="1">
      <c r="A27" s="33" t="s">
        <v>41</v>
      </c>
      <c r="B27" s="53">
        <f>'[2].CSV]EXPORT[1]'!B28</f>
        <v>3296</v>
      </c>
      <c r="C27" s="34">
        <f>'[2].CSV]EXPORT[1]'!C28</f>
        <v>637</v>
      </c>
      <c r="D27" s="77">
        <f t="shared" si="6"/>
        <v>0.19326456310679613</v>
      </c>
      <c r="E27" s="34">
        <f>'[2].CSV]EXPORT[1]'!E28</f>
        <v>568</v>
      </c>
      <c r="F27" s="34">
        <f>'[2].CSV]EXPORT[1]'!F28</f>
        <v>18</v>
      </c>
      <c r="G27" s="77">
        <f t="shared" si="7"/>
        <v>0.03169014084507042</v>
      </c>
      <c r="H27" s="34">
        <f>'[2].CSV]EXPORT[1]'!H28-'[2].CSV]EXPORT[1]'!N28</f>
        <v>4217</v>
      </c>
      <c r="I27" s="34">
        <f>'[2].CSV]EXPORT[1]'!I28-'[2].CSV]EXPORT[1]'!O28</f>
        <v>730</v>
      </c>
      <c r="J27" s="77">
        <f t="shared" si="8"/>
        <v>0.17310884515058098</v>
      </c>
      <c r="K27" s="35">
        <f>'[1]Report'!C24</f>
        <v>1</v>
      </c>
      <c r="L27" s="36">
        <f t="shared" si="9"/>
        <v>1592</v>
      </c>
      <c r="M27" s="36">
        <f>'[3]10-18-04'!P34</f>
        <v>165</v>
      </c>
      <c r="N27" s="36">
        <f>'[3]10-18-04'!J34</f>
        <v>1427</v>
      </c>
      <c r="O27" s="34">
        <f>'[2].CSV]EXPORT[1]'!K28</f>
        <v>1</v>
      </c>
      <c r="P27" s="37"/>
      <c r="Q27" s="34"/>
      <c r="R27" s="38"/>
      <c r="S27" s="39"/>
    </row>
    <row r="28" spans="1:19" ht="15.75" customHeight="1">
      <c r="A28" s="33" t="s">
        <v>42</v>
      </c>
      <c r="B28" s="53">
        <f>'[2].CSV]EXPORT[1]'!B29</f>
        <v>3505</v>
      </c>
      <c r="C28" s="34">
        <f>'[2].CSV]EXPORT[1]'!C29</f>
        <v>457</v>
      </c>
      <c r="D28" s="77">
        <f t="shared" si="6"/>
        <v>0.1303851640513552</v>
      </c>
      <c r="E28" s="34">
        <f>'[2].CSV]EXPORT[1]'!E29</f>
        <v>1023</v>
      </c>
      <c r="F28" s="34">
        <f>'[2].CSV]EXPORT[1]'!F29</f>
        <v>16</v>
      </c>
      <c r="G28" s="77">
        <f t="shared" si="7"/>
        <v>0.015640273704789834</v>
      </c>
      <c r="H28" s="34">
        <f>'[2].CSV]EXPORT[1]'!H29-'[2].CSV]EXPORT[1]'!N29</f>
        <v>5265</v>
      </c>
      <c r="I28" s="34">
        <f>'[2].CSV]EXPORT[1]'!I29-'[2].CSV]EXPORT[1]'!O29</f>
        <v>668</v>
      </c>
      <c r="J28" s="77">
        <f t="shared" si="8"/>
        <v>0.12687559354226022</v>
      </c>
      <c r="K28" s="35">
        <f>'[1]Report'!C25</f>
        <v>16</v>
      </c>
      <c r="L28" s="36">
        <f t="shared" si="9"/>
        <v>2178</v>
      </c>
      <c r="M28" s="36">
        <f>'[3]10-18-04'!P35</f>
        <v>428</v>
      </c>
      <c r="N28" s="36">
        <f>'[3]10-18-04'!J35</f>
        <v>1750</v>
      </c>
      <c r="O28" s="34">
        <f>'[2].CSV]EXPORT[1]'!K29</f>
        <v>0</v>
      </c>
      <c r="P28" s="37"/>
      <c r="Q28" s="34"/>
      <c r="R28" s="38"/>
      <c r="S28" s="39"/>
    </row>
    <row r="29" spans="1:19" ht="15.75" customHeight="1">
      <c r="A29" s="33" t="s">
        <v>43</v>
      </c>
      <c r="B29" s="53">
        <f>'[2].CSV]EXPORT[1]'!B30</f>
        <v>7984</v>
      </c>
      <c r="C29" s="34">
        <f>'[2].CSV]EXPORT[1]'!C30</f>
        <v>2748</v>
      </c>
      <c r="D29" s="77">
        <f t="shared" si="6"/>
        <v>0.344188376753507</v>
      </c>
      <c r="E29" s="34">
        <f>'[2].CSV]EXPORT[1]'!E30</f>
        <v>1120</v>
      </c>
      <c r="F29" s="34">
        <f>'[2].CSV]EXPORT[1]'!F30</f>
        <v>304</v>
      </c>
      <c r="G29" s="77">
        <f t="shared" si="7"/>
        <v>0.2714285714285714</v>
      </c>
      <c r="H29" s="34">
        <f>'[2].CSV]EXPORT[1]'!H30-'[2].CSV]EXPORT[1]'!N30</f>
        <v>9834</v>
      </c>
      <c r="I29" s="34">
        <f>'[2].CSV]EXPORT[1]'!I30-'[2].CSV]EXPORT[1]'!O30</f>
        <v>3246</v>
      </c>
      <c r="J29" s="77">
        <f t="shared" si="8"/>
        <v>0.33007931665649787</v>
      </c>
      <c r="K29" s="35">
        <f>'[1]Report'!C26</f>
        <v>803</v>
      </c>
      <c r="L29" s="36">
        <f t="shared" si="9"/>
        <v>3052</v>
      </c>
      <c r="M29" s="36">
        <f>'[3]10-18-04'!P36</f>
        <v>137</v>
      </c>
      <c r="N29" s="36">
        <f>'[3]10-18-04'!J36</f>
        <v>2915</v>
      </c>
      <c r="O29" s="34">
        <f>'[2].CSV]EXPORT[1]'!K30</f>
        <v>0</v>
      </c>
      <c r="P29" s="40"/>
      <c r="Q29" s="34"/>
      <c r="R29" s="38"/>
      <c r="S29" s="39"/>
    </row>
    <row r="30" spans="1:19" ht="15.75" customHeight="1">
      <c r="A30" s="33" t="s">
        <v>44</v>
      </c>
      <c r="B30" s="53">
        <f>'[2].CSV]EXPORT[1]'!B31</f>
        <v>9689</v>
      </c>
      <c r="C30" s="34">
        <f>'[2].CSV]EXPORT[1]'!C31</f>
        <v>2701</v>
      </c>
      <c r="D30" s="77">
        <f t="shared" si="6"/>
        <v>0.2787697388791413</v>
      </c>
      <c r="E30" s="34">
        <f>'[2].CSV]EXPORT[1]'!E31</f>
        <v>1852</v>
      </c>
      <c r="F30" s="34">
        <f>'[2].CSV]EXPORT[1]'!F31</f>
        <v>103</v>
      </c>
      <c r="G30" s="77">
        <f t="shared" si="7"/>
        <v>0.055615550755939526</v>
      </c>
      <c r="H30" s="34">
        <f>'[2].CSV]EXPORT[1]'!H31-'[2].CSV]EXPORT[1]'!N31</f>
        <v>12103</v>
      </c>
      <c r="I30" s="34">
        <f>'[2].CSV]EXPORT[1]'!I31-'[2].CSV]EXPORT[1]'!O31</f>
        <v>2894</v>
      </c>
      <c r="J30" s="77">
        <f t="shared" si="8"/>
        <v>0.23911426918945716</v>
      </c>
      <c r="K30" s="35">
        <f>'[1]Report'!C27</f>
        <v>39</v>
      </c>
      <c r="L30" s="36">
        <f t="shared" si="9"/>
        <v>4750</v>
      </c>
      <c r="M30" s="36">
        <f>'[3]10-18-04'!P37</f>
        <v>665</v>
      </c>
      <c r="N30" s="36">
        <f>'[3]10-18-04'!J37</f>
        <v>4085</v>
      </c>
      <c r="O30" s="34">
        <f>'[2].CSV]EXPORT[1]'!K31</f>
        <v>1</v>
      </c>
      <c r="P30" s="37"/>
      <c r="Q30" s="34"/>
      <c r="R30" s="38"/>
      <c r="S30" s="39"/>
    </row>
    <row r="31" spans="1:19" ht="15.75" customHeight="1">
      <c r="A31" s="33" t="s">
        <v>45</v>
      </c>
      <c r="B31" s="53">
        <f>'[2].CSV]EXPORT[1]'!B32</f>
        <v>7067</v>
      </c>
      <c r="C31" s="34">
        <f>'[2].CSV]EXPORT[1]'!C32</f>
        <v>705</v>
      </c>
      <c r="D31" s="77">
        <f t="shared" si="6"/>
        <v>0.09975944530918353</v>
      </c>
      <c r="E31" s="34">
        <f>'[2].CSV]EXPORT[1]'!E32</f>
        <v>1348</v>
      </c>
      <c r="F31" s="34">
        <f>'[2].CSV]EXPORT[1]'!F32</f>
        <v>9</v>
      </c>
      <c r="G31" s="77">
        <f t="shared" si="7"/>
        <v>0.0066765578635014835</v>
      </c>
      <c r="H31" s="34">
        <f>'[2].CSV]EXPORT[1]'!H32-'[2].CSV]EXPORT[1]'!N32</f>
        <v>8898</v>
      </c>
      <c r="I31" s="34">
        <f>'[2].CSV]EXPORT[1]'!I32-'[2].CSV]EXPORT[1]'!O32</f>
        <v>779</v>
      </c>
      <c r="J31" s="77">
        <f t="shared" si="8"/>
        <v>0.08754776354236907</v>
      </c>
      <c r="K31" s="35">
        <f>'[1]Report'!C28</f>
        <v>430</v>
      </c>
      <c r="L31" s="36">
        <f t="shared" si="9"/>
        <v>3852</v>
      </c>
      <c r="M31" s="36">
        <f>'[3]10-18-04'!P38</f>
        <v>187</v>
      </c>
      <c r="N31" s="36">
        <f>'[3]10-18-04'!J38</f>
        <v>3665</v>
      </c>
      <c r="O31" s="34">
        <f>'[2].CSV]EXPORT[1]'!K32</f>
        <v>0</v>
      </c>
      <c r="P31" s="37"/>
      <c r="Q31" s="34"/>
      <c r="R31" s="38"/>
      <c r="S31" s="39"/>
    </row>
    <row r="32" spans="1:19" ht="15.75" customHeight="1">
      <c r="A32" s="33" t="s">
        <v>46</v>
      </c>
      <c r="B32" s="53">
        <f>'[2].CSV]EXPORT[1]'!B33</f>
        <v>12869</v>
      </c>
      <c r="C32" s="34">
        <f>'[2].CSV]EXPORT[1]'!C33</f>
        <v>4089</v>
      </c>
      <c r="D32" s="77">
        <f t="shared" si="6"/>
        <v>0.317740306162095</v>
      </c>
      <c r="E32" s="34">
        <f>'[2].CSV]EXPORT[1]'!E33</f>
        <v>2162</v>
      </c>
      <c r="F32" s="34">
        <f>'[2].CSV]EXPORT[1]'!F33</f>
        <v>96</v>
      </c>
      <c r="G32" s="77">
        <f t="shared" si="7"/>
        <v>0.04440333024976873</v>
      </c>
      <c r="H32" s="34">
        <f>'[2].CSV]EXPORT[1]'!H33-'[2].CSV]EXPORT[1]'!N33</f>
        <v>16297</v>
      </c>
      <c r="I32" s="34">
        <f>'[2].CSV]EXPORT[1]'!I33-'[2].CSV]EXPORT[1]'!O33</f>
        <v>4369</v>
      </c>
      <c r="J32" s="77">
        <f t="shared" si="8"/>
        <v>0.2680861508253053</v>
      </c>
      <c r="K32" s="35">
        <f>'[1]Report'!C29</f>
        <v>424</v>
      </c>
      <c r="L32" s="36">
        <f t="shared" si="9"/>
        <v>2356</v>
      </c>
      <c r="M32" s="36">
        <f>'[3]10-18-04'!P39</f>
        <v>534</v>
      </c>
      <c r="N32" s="36">
        <f>'[3]10-18-04'!J39</f>
        <v>1822</v>
      </c>
      <c r="O32" s="34">
        <f>'[2].CSV]EXPORT[1]'!K33</f>
        <v>2</v>
      </c>
      <c r="P32" s="37"/>
      <c r="Q32" s="34">
        <v>21</v>
      </c>
      <c r="R32" s="38"/>
      <c r="S32" s="39"/>
    </row>
    <row r="33" spans="1:19" ht="15.75" customHeight="1">
      <c r="A33" s="33" t="s">
        <v>47</v>
      </c>
      <c r="B33" s="53">
        <f>'[2].CSV]EXPORT[1]'!B34</f>
        <v>3010</v>
      </c>
      <c r="C33" s="34">
        <f>'[2].CSV]EXPORT[1]'!C34</f>
        <v>451</v>
      </c>
      <c r="D33" s="77">
        <f t="shared" si="6"/>
        <v>0.14983388704318937</v>
      </c>
      <c r="E33" s="34">
        <f>'[2].CSV]EXPORT[1]'!E34</f>
        <v>1244</v>
      </c>
      <c r="F33" s="34">
        <f>'[2].CSV]EXPORT[1]'!F34</f>
        <v>148</v>
      </c>
      <c r="G33" s="77">
        <f t="shared" si="7"/>
        <v>0.1189710610932476</v>
      </c>
      <c r="H33" s="34">
        <f>'[2].CSV]EXPORT[1]'!H34-'[2].CSV]EXPORT[1]'!N34</f>
        <v>4818</v>
      </c>
      <c r="I33" s="34">
        <f>'[2].CSV]EXPORT[1]'!I34-'[2].CSV]EXPORT[1]'!O34</f>
        <v>734</v>
      </c>
      <c r="J33" s="77">
        <f t="shared" si="8"/>
        <v>0.1523453715234537</v>
      </c>
      <c r="K33" s="35">
        <f>'[1]Report'!C30</f>
        <v>0</v>
      </c>
      <c r="L33" s="36">
        <f t="shared" si="9"/>
        <v>2079</v>
      </c>
      <c r="M33" s="36">
        <f>'[3]10-18-04'!P40</f>
        <v>285</v>
      </c>
      <c r="N33" s="36">
        <f>'[3]10-18-04'!J40</f>
        <v>1794</v>
      </c>
      <c r="O33" s="34">
        <f>'[2].CSV]EXPORT[1]'!K34</f>
        <v>1</v>
      </c>
      <c r="P33" s="37"/>
      <c r="Q33" s="34"/>
      <c r="R33" s="38"/>
      <c r="S33" s="39"/>
    </row>
    <row r="34" spans="1:19" ht="15.75" customHeight="1">
      <c r="A34" s="33" t="s">
        <v>48</v>
      </c>
      <c r="B34" s="53">
        <f>'[2].CSV]EXPORT[1]'!B35</f>
        <v>18017</v>
      </c>
      <c r="C34" s="34">
        <f>'[2].CSV]EXPORT[1]'!C35</f>
        <v>3288</v>
      </c>
      <c r="D34" s="77">
        <f t="shared" si="6"/>
        <v>0.18249431092856747</v>
      </c>
      <c r="E34" s="34">
        <f>'[2].CSV]EXPORT[1]'!E35</f>
        <v>6252</v>
      </c>
      <c r="F34" s="34">
        <f>'[2].CSV]EXPORT[1]'!F35</f>
        <v>1553</v>
      </c>
      <c r="G34" s="77">
        <f t="shared" si="7"/>
        <v>0.24840051183621242</v>
      </c>
      <c r="H34" s="34">
        <f>'[2].CSV]EXPORT[1]'!H35-'[2].CSV]EXPORT[1]'!N35</f>
        <v>26061</v>
      </c>
      <c r="I34" s="34">
        <f>'[2].CSV]EXPORT[1]'!I35-'[2].CSV]EXPORT[1]'!O35</f>
        <v>5496</v>
      </c>
      <c r="J34" s="77">
        <f t="shared" si="8"/>
        <v>0.21088983538620928</v>
      </c>
      <c r="K34" s="35">
        <f>'[1]Report'!C31</f>
        <v>380</v>
      </c>
      <c r="L34" s="36">
        <f t="shared" si="9"/>
        <v>8196</v>
      </c>
      <c r="M34" s="36">
        <f>'[3]10-18-04'!P41</f>
        <v>1725</v>
      </c>
      <c r="N34" s="36">
        <f>'[3]10-18-04'!J41</f>
        <v>6471</v>
      </c>
      <c r="O34" s="34">
        <f>'[2].CSV]EXPORT[1]'!K35</f>
        <v>9</v>
      </c>
      <c r="P34" s="37"/>
      <c r="Q34" s="34">
        <v>32</v>
      </c>
      <c r="R34" s="38"/>
      <c r="S34" s="39"/>
    </row>
    <row r="35" spans="1:19" ht="15.75" customHeight="1">
      <c r="A35" s="33" t="s">
        <v>49</v>
      </c>
      <c r="B35" s="53">
        <f>'[2].CSV]EXPORT[1]'!B36</f>
        <v>1005</v>
      </c>
      <c r="C35" s="34">
        <f>'[2].CSV]EXPORT[1]'!C36</f>
        <v>341</v>
      </c>
      <c r="D35" s="77">
        <f t="shared" si="6"/>
        <v>0.33930348258706466</v>
      </c>
      <c r="E35" s="34">
        <f>'[2].CSV]EXPORT[1]'!E36</f>
        <v>146</v>
      </c>
      <c r="F35" s="34">
        <f>'[2].CSV]EXPORT[1]'!F36</f>
        <v>45</v>
      </c>
      <c r="G35" s="77">
        <f t="shared" si="7"/>
        <v>0.3082191780821918</v>
      </c>
      <c r="H35" s="34">
        <f>'[2].CSV]EXPORT[1]'!H36-'[2].CSV]EXPORT[1]'!N36</f>
        <v>1376</v>
      </c>
      <c r="I35" s="34">
        <f>'[2].CSV]EXPORT[1]'!I36-'[2].CSV]EXPORT[1]'!O36</f>
        <v>400</v>
      </c>
      <c r="J35" s="77">
        <f t="shared" si="8"/>
        <v>0.29069767441860467</v>
      </c>
      <c r="K35" s="35">
        <f>'[1]Report'!C32</f>
        <v>208</v>
      </c>
      <c r="L35" s="36">
        <f t="shared" si="9"/>
        <v>200</v>
      </c>
      <c r="M35" s="36">
        <f>'[3]10-18-04'!P42</f>
        <v>32</v>
      </c>
      <c r="N35" s="36">
        <f>'[3]10-18-04'!J42</f>
        <v>168</v>
      </c>
      <c r="O35" s="34">
        <f>'[2].CSV]EXPORT[1]'!K36</f>
        <v>0</v>
      </c>
      <c r="P35" s="37"/>
      <c r="Q35" s="34"/>
      <c r="R35" s="38"/>
      <c r="S35" s="39"/>
    </row>
    <row r="36" spans="1:19" ht="15.75" customHeight="1">
      <c r="A36" s="41" t="s">
        <v>50</v>
      </c>
      <c r="B36" s="54">
        <f>'[2].CSV]EXPORT[1]'!B37</f>
        <v>12087</v>
      </c>
      <c r="C36" s="42">
        <f>'[2].CSV]EXPORT[1]'!C37</f>
        <v>1759</v>
      </c>
      <c r="D36" s="78">
        <f t="shared" si="6"/>
        <v>0.14552825349549103</v>
      </c>
      <c r="E36" s="42">
        <f>'[2].CSV]EXPORT[1]'!E37</f>
        <v>2021</v>
      </c>
      <c r="F36" s="42">
        <f>'[2].CSV]EXPORT[1]'!F37</f>
        <v>99</v>
      </c>
      <c r="G36" s="78">
        <f t="shared" si="7"/>
        <v>0.048985650667986144</v>
      </c>
      <c r="H36" s="42">
        <f>'[2].CSV]EXPORT[1]'!H37-'[2].CSV]EXPORT[1]'!N37</f>
        <v>14549</v>
      </c>
      <c r="I36" s="42">
        <f>'[2].CSV]EXPORT[1]'!I37-'[2].CSV]EXPORT[1]'!O37</f>
        <v>1883</v>
      </c>
      <c r="J36" s="78">
        <f t="shared" si="8"/>
        <v>0.12942470272870987</v>
      </c>
      <c r="K36" s="55">
        <f>'[1]Report'!C33</f>
        <v>1067</v>
      </c>
      <c r="L36" s="55">
        <f t="shared" si="9"/>
        <v>3476</v>
      </c>
      <c r="M36" s="55">
        <f>'[3]10-18-04'!P43</f>
        <v>812</v>
      </c>
      <c r="N36" s="44">
        <f>'[3]10-18-04'!J43</f>
        <v>2664</v>
      </c>
      <c r="O36" s="42">
        <f>'[2].CSV]EXPORT[1]'!K37</f>
        <v>5</v>
      </c>
      <c r="P36" s="45"/>
      <c r="Q36" s="42"/>
      <c r="R36" s="46"/>
      <c r="S36" s="47">
        <v>38275</v>
      </c>
    </row>
    <row r="37" spans="1:19" ht="15.75" customHeight="1">
      <c r="A37" s="12" t="s">
        <v>51</v>
      </c>
      <c r="B37" s="48"/>
      <c r="C37" s="13"/>
      <c r="D37" s="79"/>
      <c r="E37" s="13"/>
      <c r="F37" s="13"/>
      <c r="G37" s="79"/>
      <c r="H37" s="13"/>
      <c r="I37" s="13"/>
      <c r="J37" s="79"/>
      <c r="K37" s="35"/>
      <c r="L37" s="16"/>
      <c r="M37" s="36"/>
      <c r="N37" s="36"/>
      <c r="O37" s="13"/>
      <c r="P37" s="49"/>
      <c r="Q37" s="50"/>
      <c r="R37" s="51"/>
      <c r="S37" s="52"/>
    </row>
    <row r="38" spans="1:19" ht="15.75" customHeight="1">
      <c r="A38" s="33" t="s">
        <v>52</v>
      </c>
      <c r="B38" s="53">
        <f>'[2].CSV]EXPORT[1]'!B39</f>
        <v>8948</v>
      </c>
      <c r="C38" s="34">
        <f>'[2].CSV]EXPORT[1]'!C39</f>
        <v>2319</v>
      </c>
      <c r="D38" s="77">
        <f aca="true" t="shared" si="10" ref="D38:D51">C38/B38</f>
        <v>0.2591640590075995</v>
      </c>
      <c r="E38" s="34">
        <f>'[2].CSV]EXPORT[1]'!E39</f>
        <v>2387</v>
      </c>
      <c r="F38" s="34">
        <f>'[2].CSV]EXPORT[1]'!F39</f>
        <v>506</v>
      </c>
      <c r="G38" s="77">
        <f aca="true" t="shared" si="11" ref="G38:G51">F38/E38</f>
        <v>0.2119815668202765</v>
      </c>
      <c r="H38" s="34">
        <f>'[2].CSV]EXPORT[1]'!H39-'[2].CSV]EXPORT[1]'!N39</f>
        <v>11760</v>
      </c>
      <c r="I38" s="34">
        <f>'[2].CSV]EXPORT[1]'!I39-'[2].CSV]EXPORT[1]'!O39</f>
        <v>2959</v>
      </c>
      <c r="J38" s="77">
        <f aca="true" t="shared" si="12" ref="J38:J51">I38/H38</f>
        <v>0.2516156462585034</v>
      </c>
      <c r="K38" s="35">
        <f>'[1]Report'!C35</f>
        <v>189</v>
      </c>
      <c r="L38" s="36">
        <f aca="true" t="shared" si="13" ref="L38:L45">SUM(M38:N38)</f>
        <v>2102</v>
      </c>
      <c r="M38" s="36">
        <f>'[3]10-18-04'!P45</f>
        <v>210</v>
      </c>
      <c r="N38" s="36">
        <f>'[3]10-18-04'!J45</f>
        <v>1892</v>
      </c>
      <c r="O38" s="34">
        <f>'[2].CSV]EXPORT[1]'!K39</f>
        <v>0</v>
      </c>
      <c r="P38" s="37"/>
      <c r="Q38" s="34"/>
      <c r="R38" s="38"/>
      <c r="S38" s="39"/>
    </row>
    <row r="39" spans="1:19" ht="15.75" customHeight="1">
      <c r="A39" s="33" t="s">
        <v>53</v>
      </c>
      <c r="B39" s="53">
        <f>'[2].CSV]EXPORT[1]'!B40</f>
        <v>3794</v>
      </c>
      <c r="C39" s="34">
        <f>'[2].CSV]EXPORT[1]'!C40</f>
        <v>987</v>
      </c>
      <c r="D39" s="77">
        <f t="shared" si="10"/>
        <v>0.26014760147601473</v>
      </c>
      <c r="E39" s="34">
        <f>'[2].CSV]EXPORT[1]'!E40</f>
        <v>1535</v>
      </c>
      <c r="F39" s="34">
        <f>'[2].CSV]EXPORT[1]'!F40</f>
        <v>431</v>
      </c>
      <c r="G39" s="77">
        <f t="shared" si="11"/>
        <v>0.2807817589576547</v>
      </c>
      <c r="H39" s="34">
        <f>'[2].CSV]EXPORT[1]'!H40-'[2].CSV]EXPORT[1]'!N40</f>
        <v>5663</v>
      </c>
      <c r="I39" s="34">
        <f>'[2].CSV]EXPORT[1]'!I40-'[2].CSV]EXPORT[1]'!O40</f>
        <v>1539</v>
      </c>
      <c r="J39" s="77">
        <f t="shared" si="12"/>
        <v>0.2717640826417093</v>
      </c>
      <c r="K39" s="35">
        <f>'[1]Report'!C36</f>
        <v>0</v>
      </c>
      <c r="L39" s="36">
        <f t="shared" si="13"/>
        <v>1117</v>
      </c>
      <c r="M39" s="36">
        <f>'[3]10-18-04'!P46</f>
        <v>58</v>
      </c>
      <c r="N39" s="36">
        <f>'[3]10-18-04'!J46</f>
        <v>1059</v>
      </c>
      <c r="O39" s="34">
        <f>'[2].CSV]EXPORT[1]'!K40</f>
        <v>0</v>
      </c>
      <c r="P39" s="37"/>
      <c r="Q39" s="34"/>
      <c r="R39" s="38"/>
      <c r="S39" s="39"/>
    </row>
    <row r="40" spans="1:19" ht="15.75" customHeight="1">
      <c r="A40" s="33" t="s">
        <v>54</v>
      </c>
      <c r="B40" s="53">
        <f>'[2].CSV]EXPORT[1]'!B41</f>
        <v>1518</v>
      </c>
      <c r="C40" s="34">
        <f>'[2].CSV]EXPORT[1]'!C41</f>
        <v>166</v>
      </c>
      <c r="D40" s="77">
        <f t="shared" si="10"/>
        <v>0.10935441370223979</v>
      </c>
      <c r="E40" s="34">
        <f>'[2].CSV]EXPORT[1]'!E41</f>
        <v>169</v>
      </c>
      <c r="F40" s="34">
        <f>'[2].CSV]EXPORT[1]'!F41</f>
        <v>9</v>
      </c>
      <c r="G40" s="77">
        <f t="shared" si="11"/>
        <v>0.05325443786982249</v>
      </c>
      <c r="H40" s="34">
        <f>'[2].CSV]EXPORT[1]'!H41-'[2].CSV]EXPORT[1]'!N41</f>
        <v>1873</v>
      </c>
      <c r="I40" s="34">
        <f>'[2].CSV]EXPORT[1]'!I41-'[2].CSV]EXPORT[1]'!O41</f>
        <v>177</v>
      </c>
      <c r="J40" s="77">
        <f t="shared" si="12"/>
        <v>0.09450080085424453</v>
      </c>
      <c r="K40" s="35">
        <f>'[1]Report'!C37</f>
        <v>34</v>
      </c>
      <c r="L40" s="36">
        <f t="shared" si="13"/>
        <v>265</v>
      </c>
      <c r="M40" s="36">
        <f>'[3]10-18-04'!P47</f>
        <v>107</v>
      </c>
      <c r="N40" s="36">
        <f>'[3]10-18-04'!J47</f>
        <v>158</v>
      </c>
      <c r="O40" s="34">
        <f>'[2].CSV]EXPORT[1]'!K41</f>
        <v>0</v>
      </c>
      <c r="P40" s="40"/>
      <c r="Q40" s="34"/>
      <c r="R40" s="38"/>
      <c r="S40" s="39"/>
    </row>
    <row r="41" spans="1:19" ht="15.75" customHeight="1">
      <c r="A41" s="33" t="s">
        <v>55</v>
      </c>
      <c r="B41" s="53">
        <f>'[2].CSV]EXPORT[1]'!B42</f>
        <v>18911</v>
      </c>
      <c r="C41" s="34">
        <f>'[2].CSV]EXPORT[1]'!C42</f>
        <v>4503</v>
      </c>
      <c r="D41" s="77">
        <f t="shared" si="10"/>
        <v>0.23811538258156628</v>
      </c>
      <c r="E41" s="34">
        <f>'[2].CSV]EXPORT[1]'!E42</f>
        <v>2180</v>
      </c>
      <c r="F41" s="34">
        <f>'[2].CSV]EXPORT[1]'!F42</f>
        <v>203</v>
      </c>
      <c r="G41" s="77">
        <f t="shared" si="11"/>
        <v>0.09311926605504588</v>
      </c>
      <c r="H41" s="34">
        <f>'[2].CSV]EXPORT[1]'!H42-'[2].CSV]EXPORT[1]'!N42</f>
        <v>21898</v>
      </c>
      <c r="I41" s="34">
        <f>'[2].CSV]EXPORT[1]'!I42-'[2].CSV]EXPORT[1]'!O42</f>
        <v>4806</v>
      </c>
      <c r="J41" s="77">
        <f t="shared" si="12"/>
        <v>0.2194720979084848</v>
      </c>
      <c r="K41" s="35">
        <f>'[1]Report'!C38</f>
        <v>184</v>
      </c>
      <c r="L41" s="36">
        <f t="shared" si="13"/>
        <v>6245</v>
      </c>
      <c r="M41" s="36">
        <f>'[3]10-18-04'!P48</f>
        <v>306</v>
      </c>
      <c r="N41" s="36">
        <f>'[3]10-18-04'!J48</f>
        <v>5939</v>
      </c>
      <c r="O41" s="34">
        <f>'[2].CSV]EXPORT[1]'!K42</f>
        <v>0</v>
      </c>
      <c r="P41" s="37"/>
      <c r="Q41" s="34">
        <v>78</v>
      </c>
      <c r="R41" s="38"/>
      <c r="S41" s="39"/>
    </row>
    <row r="42" spans="1:19" ht="15.75" customHeight="1">
      <c r="A42" s="33" t="s">
        <v>56</v>
      </c>
      <c r="B42" s="53">
        <f>'[2].CSV]EXPORT[1]'!B43</f>
        <v>2722</v>
      </c>
      <c r="C42" s="34">
        <f>'[2].CSV]EXPORT[1]'!C43</f>
        <v>353</v>
      </c>
      <c r="D42" s="77">
        <f t="shared" si="10"/>
        <v>0.12968405584129317</v>
      </c>
      <c r="E42" s="34">
        <f>'[2].CSV]EXPORT[1]'!E43</f>
        <v>495</v>
      </c>
      <c r="F42" s="34">
        <f>'[2].CSV]EXPORT[1]'!F43</f>
        <v>30</v>
      </c>
      <c r="G42" s="77">
        <f t="shared" si="11"/>
        <v>0.06060606060606061</v>
      </c>
      <c r="H42" s="34">
        <f>'[2].CSV]EXPORT[1]'!H43-'[2].CSV]EXPORT[1]'!N43</f>
        <v>3520</v>
      </c>
      <c r="I42" s="34">
        <f>'[2].CSV]EXPORT[1]'!I43-'[2].CSV]EXPORT[1]'!O43</f>
        <v>401</v>
      </c>
      <c r="J42" s="77">
        <f t="shared" si="12"/>
        <v>0.11392045454545455</v>
      </c>
      <c r="K42" s="35">
        <f>'[1]Report'!C39</f>
        <v>152</v>
      </c>
      <c r="L42" s="36">
        <f t="shared" si="13"/>
        <v>1048</v>
      </c>
      <c r="M42" s="36">
        <f>'[3]10-18-04'!P51</f>
        <v>271</v>
      </c>
      <c r="N42" s="36">
        <f>'[3]10-18-04'!J51</f>
        <v>777</v>
      </c>
      <c r="O42" s="34">
        <f>'[2].CSV]EXPORT[1]'!K43</f>
        <v>0</v>
      </c>
      <c r="P42" s="37"/>
      <c r="Q42" s="34"/>
      <c r="R42" s="38"/>
      <c r="S42" s="39"/>
    </row>
    <row r="43" spans="1:19" ht="15.75" customHeight="1">
      <c r="A43" s="33" t="s">
        <v>57</v>
      </c>
      <c r="B43" s="53">
        <f>'[2].CSV]EXPORT[1]'!B44</f>
        <v>4721</v>
      </c>
      <c r="C43" s="34">
        <f>'[2].CSV]EXPORT[1]'!C44</f>
        <v>623</v>
      </c>
      <c r="D43" s="77">
        <f t="shared" si="10"/>
        <v>0.13196356704088116</v>
      </c>
      <c r="E43" s="34">
        <f>'[2].CSV]EXPORT[1]'!E44</f>
        <v>1879</v>
      </c>
      <c r="F43" s="34">
        <f>'[2].CSV]EXPORT[1]'!F44</f>
        <v>280</v>
      </c>
      <c r="G43" s="77">
        <f t="shared" si="11"/>
        <v>0.1490154337413518</v>
      </c>
      <c r="H43" s="34">
        <f>'[2].CSV]EXPORT[1]'!H44-'[2].CSV]EXPORT[1]'!N44</f>
        <v>7149</v>
      </c>
      <c r="I43" s="34">
        <f>'[2].CSV]EXPORT[1]'!I44-'[2].CSV]EXPORT[1]'!O44</f>
        <v>1070</v>
      </c>
      <c r="J43" s="77">
        <f t="shared" si="12"/>
        <v>0.14967128269688068</v>
      </c>
      <c r="K43" s="35">
        <f>'[1]Report'!C40</f>
        <v>58</v>
      </c>
      <c r="L43" s="36">
        <f t="shared" si="13"/>
        <v>2038</v>
      </c>
      <c r="M43" s="36">
        <f>'[3]10-18-04'!P52</f>
        <v>416</v>
      </c>
      <c r="N43" s="36">
        <f>'[3]10-18-04'!J52</f>
        <v>1622</v>
      </c>
      <c r="O43" s="34">
        <f>'[2].CSV]EXPORT[1]'!K44</f>
        <v>0</v>
      </c>
      <c r="P43" s="37"/>
      <c r="Q43" s="34"/>
      <c r="R43" s="38"/>
      <c r="S43" s="39"/>
    </row>
    <row r="44" spans="1:19" ht="15.75" customHeight="1">
      <c r="A44" s="33" t="s">
        <v>58</v>
      </c>
      <c r="B44" s="53">
        <f>'[2].CSV]EXPORT[1]'!B45</f>
        <v>4625</v>
      </c>
      <c r="C44" s="34">
        <f>'[2].CSV]EXPORT[1]'!C45</f>
        <v>717</v>
      </c>
      <c r="D44" s="77">
        <f t="shared" si="10"/>
        <v>0.15502702702702703</v>
      </c>
      <c r="E44" s="34">
        <f>'[2].CSV]EXPORT[1]'!E45</f>
        <v>7252</v>
      </c>
      <c r="F44" s="34">
        <f>'[2].CSV]EXPORT[1]'!F45</f>
        <v>1670</v>
      </c>
      <c r="G44" s="77">
        <f t="shared" si="11"/>
        <v>0.23028130170987313</v>
      </c>
      <c r="H44" s="34">
        <f>'[2].CSV]EXPORT[1]'!H45-'[2].CSV]EXPORT[1]'!N45</f>
        <v>16221</v>
      </c>
      <c r="I44" s="34">
        <f>'[2].CSV]EXPORT[1]'!I45-'[2].CSV]EXPORT[1]'!O45</f>
        <v>3010</v>
      </c>
      <c r="J44" s="77">
        <f t="shared" si="12"/>
        <v>0.1855619258985266</v>
      </c>
      <c r="K44" s="35">
        <f>'[1]Report'!C41</f>
        <v>1</v>
      </c>
      <c r="L44" s="36">
        <f t="shared" si="13"/>
        <v>2639</v>
      </c>
      <c r="M44" s="36">
        <f>'[3]10-18-04'!P53</f>
        <v>81</v>
      </c>
      <c r="N44" s="36">
        <f>'[3]10-18-04'!J53</f>
        <v>2558</v>
      </c>
      <c r="O44" s="34">
        <f>'[2].CSV]EXPORT[1]'!K45</f>
        <v>2220</v>
      </c>
      <c r="P44" s="37"/>
      <c r="Q44" s="34"/>
      <c r="R44" s="38"/>
      <c r="S44" s="39"/>
    </row>
    <row r="45" spans="1:19" ht="15.75" customHeight="1">
      <c r="A45" s="33" t="s">
        <v>59</v>
      </c>
      <c r="B45" s="53">
        <f>'[2].CSV]EXPORT[1]'!B46</f>
        <v>5637</v>
      </c>
      <c r="C45" s="34">
        <f>'[2].CSV]EXPORT[1]'!C46</f>
        <v>703</v>
      </c>
      <c r="D45" s="77">
        <f t="shared" si="10"/>
        <v>0.12471172609544083</v>
      </c>
      <c r="E45" s="34">
        <f>'[2].CSV]EXPORT[1]'!E46</f>
        <v>1186</v>
      </c>
      <c r="F45" s="34">
        <f>'[2].CSV]EXPORT[1]'!F46</f>
        <v>111</v>
      </c>
      <c r="G45" s="77">
        <f t="shared" si="11"/>
        <v>0.09359190556492411</v>
      </c>
      <c r="H45" s="34">
        <f>'[2].CSV]EXPORT[1]'!H46-'[2].CSV]EXPORT[1]'!N46</f>
        <v>7251</v>
      </c>
      <c r="I45" s="34">
        <f>'[2].CSV]EXPORT[1]'!I46-'[2].CSV]EXPORT[1]'!O46</f>
        <v>834</v>
      </c>
      <c r="J45" s="77">
        <f t="shared" si="12"/>
        <v>0.1150186181216384</v>
      </c>
      <c r="K45" s="35">
        <f>'[1]Report'!C42</f>
        <v>529</v>
      </c>
      <c r="L45" s="36">
        <f t="shared" si="13"/>
        <v>2174</v>
      </c>
      <c r="M45" s="36">
        <f>'[3]10-18-04'!P56</f>
        <v>497</v>
      </c>
      <c r="N45" s="36">
        <f>'[3]10-18-04'!J56</f>
        <v>1677</v>
      </c>
      <c r="O45" s="34">
        <f>'[2].CSV]EXPORT[1]'!K46</f>
        <v>0</v>
      </c>
      <c r="P45" s="40">
        <v>43075</v>
      </c>
      <c r="Q45" s="34"/>
      <c r="R45" s="38"/>
      <c r="S45" s="39"/>
    </row>
    <row r="46" spans="1:19" ht="15.75" customHeight="1">
      <c r="A46" s="33" t="s">
        <v>60</v>
      </c>
      <c r="B46" s="53">
        <f>'[2].CSV]EXPORT[1]'!B47</f>
        <v>6362</v>
      </c>
      <c r="C46" s="34">
        <f>'[2].CSV]EXPORT[1]'!C47</f>
        <v>902</v>
      </c>
      <c r="D46" s="77">
        <f t="shared" si="10"/>
        <v>0.14177931468091795</v>
      </c>
      <c r="E46" s="34">
        <f>'[2].CSV]EXPORT[1]'!E47</f>
        <v>1296</v>
      </c>
      <c r="F46" s="34">
        <f>'[2].CSV]EXPORT[1]'!F47</f>
        <v>109</v>
      </c>
      <c r="G46" s="77">
        <f t="shared" si="11"/>
        <v>0.08410493827160494</v>
      </c>
      <c r="H46" s="34">
        <f>'[2].CSV]EXPORT[1]'!H47-'[2].CSV]EXPORT[1]'!N47</f>
        <v>9088</v>
      </c>
      <c r="I46" s="34">
        <f>'[2].CSV]EXPORT[1]'!I47-'[2].CSV]EXPORT[1]'!O47</f>
        <v>1769</v>
      </c>
      <c r="J46" s="77">
        <f t="shared" si="12"/>
        <v>0.19465228873239437</v>
      </c>
      <c r="K46" s="35">
        <f>'[1]Report'!C43</f>
        <v>22</v>
      </c>
      <c r="L46" s="36">
        <f aca="true" t="shared" si="14" ref="L46:L51">SUM(M46:N46)</f>
        <v>3115</v>
      </c>
      <c r="M46" s="36">
        <f>'[3]10-18-04'!P57</f>
        <v>315</v>
      </c>
      <c r="N46" s="36">
        <f>'[3]10-18-04'!J57</f>
        <v>2800</v>
      </c>
      <c r="O46" s="34">
        <f>'[2].CSV]EXPORT[1]'!K47</f>
        <v>1</v>
      </c>
      <c r="P46" s="37"/>
      <c r="Q46" s="34"/>
      <c r="R46" s="38"/>
      <c r="S46" s="39"/>
    </row>
    <row r="47" spans="1:19" ht="15.75" customHeight="1">
      <c r="A47" s="33" t="s">
        <v>61</v>
      </c>
      <c r="B47" s="53">
        <f>'[2].CSV]EXPORT[1]'!B48</f>
        <v>1439</v>
      </c>
      <c r="C47" s="34">
        <f>'[2].CSV]EXPORT[1]'!C48</f>
        <v>176</v>
      </c>
      <c r="D47" s="77">
        <f t="shared" si="10"/>
        <v>0.12230715774843641</v>
      </c>
      <c r="E47" s="34">
        <f>'[2].CSV]EXPORT[1]'!E48</f>
        <v>249</v>
      </c>
      <c r="F47" s="34">
        <f>'[2].CSV]EXPORT[1]'!F48</f>
        <v>8</v>
      </c>
      <c r="G47" s="77">
        <f t="shared" si="11"/>
        <v>0.0321285140562249</v>
      </c>
      <c r="H47" s="34">
        <f>'[2].CSV]EXPORT[1]'!H48-'[2].CSV]EXPORT[1]'!N48</f>
        <v>1867</v>
      </c>
      <c r="I47" s="34">
        <f>'[2].CSV]EXPORT[1]'!I48-'[2].CSV]EXPORT[1]'!O48</f>
        <v>189</v>
      </c>
      <c r="J47" s="77">
        <f t="shared" si="12"/>
        <v>0.10123192287091591</v>
      </c>
      <c r="K47" s="35">
        <f>'[1]Report'!C44</f>
        <v>0</v>
      </c>
      <c r="L47" s="36">
        <f t="shared" si="14"/>
        <v>202</v>
      </c>
      <c r="M47" s="36">
        <f>'[3]10-18-04'!P58</f>
        <v>70</v>
      </c>
      <c r="N47" s="36">
        <f>'[3]10-18-04'!J58</f>
        <v>132</v>
      </c>
      <c r="O47" s="34">
        <f>'[2].CSV]EXPORT[1]'!K48</f>
        <v>0</v>
      </c>
      <c r="P47" s="37"/>
      <c r="Q47" s="34"/>
      <c r="R47" s="38"/>
      <c r="S47" s="39"/>
    </row>
    <row r="48" spans="1:19" ht="15.75" customHeight="1">
      <c r="A48" s="33" t="s">
        <v>62</v>
      </c>
      <c r="B48" s="53">
        <f>'[2].CSV]EXPORT[1]'!B49</f>
        <v>6957</v>
      </c>
      <c r="C48" s="34">
        <f>'[2].CSV]EXPORT[1]'!C49</f>
        <v>912</v>
      </c>
      <c r="D48" s="77">
        <f t="shared" si="10"/>
        <v>0.13109098749460973</v>
      </c>
      <c r="E48" s="34">
        <f>'[2].CSV]EXPORT[1]'!E49</f>
        <v>1198</v>
      </c>
      <c r="F48" s="34">
        <f>'[2].CSV]EXPORT[1]'!F49</f>
        <v>96</v>
      </c>
      <c r="G48" s="77">
        <f t="shared" si="11"/>
        <v>0.08013355592654424</v>
      </c>
      <c r="H48" s="34">
        <f>'[2].CSV]EXPORT[1]'!H49-'[2].CSV]EXPORT[1]'!N49</f>
        <v>8761</v>
      </c>
      <c r="I48" s="34">
        <f>'[2].CSV]EXPORT[1]'!I49-'[2].CSV]EXPORT[1]'!O49</f>
        <v>1081</v>
      </c>
      <c r="J48" s="77">
        <f t="shared" si="12"/>
        <v>0.1233877411254423</v>
      </c>
      <c r="K48" s="35">
        <f>'[1]Report'!C45</f>
        <v>188</v>
      </c>
      <c r="L48" s="36">
        <f t="shared" si="14"/>
        <v>4152</v>
      </c>
      <c r="M48" s="36">
        <f>'[3]10-18-04'!P59</f>
        <v>303</v>
      </c>
      <c r="N48" s="36">
        <f>'[3]10-18-04'!J59</f>
        <v>3849</v>
      </c>
      <c r="O48" s="34">
        <f>'[2].CSV]EXPORT[1]'!K49</f>
        <v>1</v>
      </c>
      <c r="P48" s="40">
        <v>30545</v>
      </c>
      <c r="Q48" s="34"/>
      <c r="R48" s="38"/>
      <c r="S48" s="39"/>
    </row>
    <row r="49" spans="1:19" ht="15.75" customHeight="1">
      <c r="A49" s="33" t="s">
        <v>63</v>
      </c>
      <c r="B49" s="53">
        <f>'[2].CSV]EXPORT[1]'!B50</f>
        <v>5187</v>
      </c>
      <c r="C49" s="34">
        <f>'[2].CSV]EXPORT[1]'!C50</f>
        <v>950</v>
      </c>
      <c r="D49" s="77">
        <f t="shared" si="10"/>
        <v>0.18315018315018314</v>
      </c>
      <c r="E49" s="34">
        <f>'[2].CSV]EXPORT[1]'!E50</f>
        <v>7376</v>
      </c>
      <c r="F49" s="34">
        <f>'[2].CSV]EXPORT[1]'!F50</f>
        <v>304</v>
      </c>
      <c r="G49" s="77">
        <f t="shared" si="11"/>
        <v>0.04121475054229935</v>
      </c>
      <c r="H49" s="34">
        <f>'[2].CSV]EXPORT[1]'!H50-'[2].CSV]EXPORT[1]'!N50</f>
        <v>16616</v>
      </c>
      <c r="I49" s="34">
        <f>'[2].CSV]EXPORT[1]'!I50-'[2].CSV]EXPORT[1]'!O50</f>
        <v>1588</v>
      </c>
      <c r="J49" s="77">
        <f t="shared" si="12"/>
        <v>0.09557053442465094</v>
      </c>
      <c r="K49" s="35">
        <f>'[1]Report'!C46</f>
        <v>0</v>
      </c>
      <c r="L49" s="36">
        <f t="shared" si="14"/>
        <v>1354</v>
      </c>
      <c r="M49" s="36">
        <f>'[3]10-18-04'!P60</f>
        <v>463</v>
      </c>
      <c r="N49" s="36">
        <f>'[3]10-18-04'!J60</f>
        <v>891</v>
      </c>
      <c r="O49" s="34">
        <f>'[2].CSV]EXPORT[1]'!K50</f>
        <v>4373</v>
      </c>
      <c r="P49" s="37"/>
      <c r="Q49" s="34">
        <v>52</v>
      </c>
      <c r="R49" s="38"/>
      <c r="S49" s="39"/>
    </row>
    <row r="50" spans="1:19" ht="15.75" customHeight="1">
      <c r="A50" s="33" t="s">
        <v>64</v>
      </c>
      <c r="B50" s="53">
        <f>'[2].CSV]EXPORT[1]'!B51</f>
        <v>16691</v>
      </c>
      <c r="C50" s="34">
        <f>'[2].CSV]EXPORT[1]'!C51</f>
        <v>3515</v>
      </c>
      <c r="D50" s="77">
        <f t="shared" si="10"/>
        <v>0.2105925348990474</v>
      </c>
      <c r="E50" s="34">
        <f>'[2].CSV]EXPORT[1]'!E51</f>
        <v>2720</v>
      </c>
      <c r="F50" s="34">
        <f>'[2].CSV]EXPORT[1]'!F51</f>
        <v>184</v>
      </c>
      <c r="G50" s="77">
        <f t="shared" si="11"/>
        <v>0.06764705882352941</v>
      </c>
      <c r="H50" s="34">
        <f>'[2].CSV]EXPORT[1]'!H51-'[2].CSV]EXPORT[1]'!N51</f>
        <v>21198</v>
      </c>
      <c r="I50" s="34">
        <f>'[2].CSV]EXPORT[1]'!I51-'[2].CSV]EXPORT[1]'!O51</f>
        <v>4195</v>
      </c>
      <c r="J50" s="77">
        <f t="shared" si="12"/>
        <v>0.19789602792716293</v>
      </c>
      <c r="K50" s="35">
        <f>'[1]Report'!C47</f>
        <v>576</v>
      </c>
      <c r="L50" s="36">
        <f t="shared" si="14"/>
        <v>8340</v>
      </c>
      <c r="M50" s="36">
        <f>'[3]10-18-04'!P63</f>
        <v>1335</v>
      </c>
      <c r="N50" s="36">
        <f>'[3]10-18-04'!J63</f>
        <v>7005</v>
      </c>
      <c r="O50" s="34">
        <f>'[2].CSV]EXPORT[1]'!K51</f>
        <v>0</v>
      </c>
      <c r="P50" s="40"/>
      <c r="Q50" s="34"/>
      <c r="R50" s="38"/>
      <c r="S50" s="39"/>
    </row>
    <row r="51" spans="1:19" ht="15.75" customHeight="1">
      <c r="A51" s="41" t="s">
        <v>65</v>
      </c>
      <c r="B51" s="54">
        <f>'[2].CSV]EXPORT[1]'!B52</f>
        <v>4515</v>
      </c>
      <c r="C51" s="42">
        <f>'[2].CSV]EXPORT[1]'!C52</f>
        <v>1724</v>
      </c>
      <c r="D51" s="78">
        <f t="shared" si="10"/>
        <v>0.38183831672203766</v>
      </c>
      <c r="E51" s="42">
        <f>'[2].CSV]EXPORT[1]'!E52</f>
        <v>921</v>
      </c>
      <c r="F51" s="42">
        <f>'[2].CSV]EXPORT[1]'!F52</f>
        <v>106</v>
      </c>
      <c r="G51" s="78">
        <f t="shared" si="11"/>
        <v>0.11509229098805646</v>
      </c>
      <c r="H51" s="42">
        <f>'[2].CSV]EXPORT[1]'!H52-'[2].CSV]EXPORT[1]'!N52</f>
        <v>5899</v>
      </c>
      <c r="I51" s="42">
        <f>'[2].CSV]EXPORT[1]'!I52-'[2].CSV]EXPORT[1]'!O52</f>
        <v>1851</v>
      </c>
      <c r="J51" s="78">
        <f t="shared" si="12"/>
        <v>0.31378199694863534</v>
      </c>
      <c r="K51" s="43">
        <f>'[1]Report'!C48</f>
        <v>29</v>
      </c>
      <c r="L51" s="55">
        <f t="shared" si="14"/>
        <v>857</v>
      </c>
      <c r="M51" s="55">
        <f>'[3]10-18-04'!P64</f>
        <v>172</v>
      </c>
      <c r="N51" s="44">
        <f>'[3]10-18-04'!J64</f>
        <v>685</v>
      </c>
      <c r="O51" s="42">
        <f>'[2].CSV]EXPORT[1]'!K52</f>
        <v>2</v>
      </c>
      <c r="P51" s="55"/>
      <c r="Q51" s="42"/>
      <c r="R51" s="46"/>
      <c r="S51" s="47"/>
    </row>
    <row r="52" spans="1:19" ht="15.75" customHeight="1">
      <c r="A52" s="12" t="s">
        <v>66</v>
      </c>
      <c r="B52" s="23"/>
      <c r="C52" s="23"/>
      <c r="D52" s="80"/>
      <c r="E52" s="23"/>
      <c r="F52" s="23"/>
      <c r="G52" s="80"/>
      <c r="H52" s="23"/>
      <c r="I52" s="23"/>
      <c r="J52" s="80"/>
      <c r="K52" s="35"/>
      <c r="L52" s="21"/>
      <c r="M52" s="36"/>
      <c r="N52" s="36"/>
      <c r="O52" s="23"/>
      <c r="P52" s="40"/>
      <c r="Q52" s="56"/>
      <c r="R52" s="57"/>
      <c r="S52" s="39"/>
    </row>
    <row r="53" spans="1:19" ht="15.75" customHeight="1">
      <c r="A53" s="33" t="s">
        <v>67</v>
      </c>
      <c r="B53" s="56">
        <f>'[2].CSV]EXPORT[1]'!B54</f>
        <v>3197</v>
      </c>
      <c r="C53" s="56">
        <f>'[2].CSV]EXPORT[1]'!C54</f>
        <v>552</v>
      </c>
      <c r="D53" s="77">
        <f aca="true" t="shared" si="15" ref="D53:D69">C53/B53</f>
        <v>0.17266187050359713</v>
      </c>
      <c r="E53" s="34">
        <f>'[2].CSV]EXPORT[1]'!E54</f>
        <v>599</v>
      </c>
      <c r="F53" s="34">
        <f>'[2].CSV]EXPORT[1]'!F54</f>
        <v>88</v>
      </c>
      <c r="G53" s="77">
        <f aca="true" t="shared" si="16" ref="G53:G67">F53/E53</f>
        <v>0.14691151919866444</v>
      </c>
      <c r="H53" s="56">
        <f>'[2].CSV]EXPORT[1]'!H54-'[2].CSV]EXPORT[1]'!N54</f>
        <v>4054</v>
      </c>
      <c r="I53" s="56">
        <f>'[2].CSV]EXPORT[1]'!I54-'[2].CSV]EXPORT[1]'!O54</f>
        <v>675</v>
      </c>
      <c r="J53" s="77">
        <f aca="true" t="shared" si="17" ref="J53:J67">I53/H53</f>
        <v>0.16650222002960038</v>
      </c>
      <c r="K53" s="35">
        <f>'[1]Report'!C50</f>
        <v>2</v>
      </c>
      <c r="L53" s="36">
        <f>SUM(M53:N53)</f>
        <v>1025</v>
      </c>
      <c r="M53" s="36">
        <f>'[3]10-18-04'!P66</f>
        <v>222</v>
      </c>
      <c r="N53" s="36">
        <f>'[3]10-18-04'!J66</f>
        <v>803</v>
      </c>
      <c r="O53" s="96">
        <f>'[2].CSV]EXPORT[1]'!K54</f>
        <v>0</v>
      </c>
      <c r="P53" s="37"/>
      <c r="Q53" s="56"/>
      <c r="R53" s="57"/>
      <c r="S53" s="39"/>
    </row>
    <row r="54" spans="1:19" ht="15.75" customHeight="1">
      <c r="A54" s="33" t="s">
        <v>68</v>
      </c>
      <c r="B54" s="56">
        <f>'[2].CSV]EXPORT[1]'!B55</f>
        <v>1229</v>
      </c>
      <c r="C54" s="56">
        <f>'[2].CSV]EXPORT[1]'!C55</f>
        <v>316</v>
      </c>
      <c r="D54" s="77">
        <f t="shared" si="15"/>
        <v>0.25711960943856793</v>
      </c>
      <c r="E54" s="34">
        <f>'[2].CSV]EXPORT[1]'!E55</f>
        <v>230</v>
      </c>
      <c r="F54" s="34">
        <f>'[2].CSV]EXPORT[1]'!F55</f>
        <v>29</v>
      </c>
      <c r="G54" s="77">
        <f t="shared" si="16"/>
        <v>0.12608695652173912</v>
      </c>
      <c r="H54" s="56">
        <f>'[2].CSV]EXPORT[1]'!H55-'[2].CSV]EXPORT[1]'!N55</f>
        <v>1535</v>
      </c>
      <c r="I54" s="56">
        <f>'[2].CSV]EXPORT[1]'!I55-'[2].CSV]EXPORT[1]'!O55</f>
        <v>358</v>
      </c>
      <c r="J54" s="77">
        <f t="shared" si="17"/>
        <v>0.23322475570032572</v>
      </c>
      <c r="K54" s="35">
        <f>'[1]Report'!C51</f>
        <v>50</v>
      </c>
      <c r="L54" s="36">
        <f>SUM(M54:N54)</f>
        <v>533</v>
      </c>
      <c r="M54" s="36">
        <f>'[3]10-18-04'!P67</f>
        <v>77</v>
      </c>
      <c r="N54" s="36">
        <f>'[3]10-18-04'!J67</f>
        <v>456</v>
      </c>
      <c r="O54" s="96">
        <f>'[2].CSV]EXPORT[1]'!K55</f>
        <v>0</v>
      </c>
      <c r="P54" s="37"/>
      <c r="Q54" s="56"/>
      <c r="R54" s="57"/>
      <c r="S54" s="39"/>
    </row>
    <row r="55" spans="1:19" ht="15.75" customHeight="1">
      <c r="A55" s="33" t="s">
        <v>69</v>
      </c>
      <c r="B55" s="56">
        <f>'[2].CSV]EXPORT[1]'!B56</f>
        <v>1852</v>
      </c>
      <c r="C55" s="56">
        <f>'[2].CSV]EXPORT[1]'!C56</f>
        <v>249</v>
      </c>
      <c r="D55" s="77">
        <f t="shared" si="15"/>
        <v>0.13444924406047515</v>
      </c>
      <c r="E55" s="34">
        <f>'[2].CSV]EXPORT[1]'!E56</f>
        <v>292</v>
      </c>
      <c r="F55" s="34">
        <f>'[2].CSV]EXPORT[1]'!F56</f>
        <v>29</v>
      </c>
      <c r="G55" s="77">
        <f t="shared" si="16"/>
        <v>0.09931506849315068</v>
      </c>
      <c r="H55" s="56">
        <f>'[2].CSV]EXPORT[1]'!H56-'[2].CSV]EXPORT[1]'!N56</f>
        <v>2311</v>
      </c>
      <c r="I55" s="56">
        <f>'[2].CSV]EXPORT[1]'!I56-'[2].CSV]EXPORT[1]'!O56</f>
        <v>295</v>
      </c>
      <c r="J55" s="77">
        <f t="shared" si="17"/>
        <v>0.12765036780614453</v>
      </c>
      <c r="K55" s="35">
        <f>'[1]Report'!C52</f>
        <v>7</v>
      </c>
      <c r="L55" s="36">
        <f>SUM(M55:N55)</f>
        <v>533</v>
      </c>
      <c r="M55" s="36">
        <f>'[3]10-18-04'!P68</f>
        <v>80</v>
      </c>
      <c r="N55" s="36">
        <f>'[3]10-18-04'!J68</f>
        <v>453</v>
      </c>
      <c r="O55" s="96">
        <f>'[2].CSV]EXPORT[1]'!K56</f>
        <v>0</v>
      </c>
      <c r="P55" s="37"/>
      <c r="Q55" s="56"/>
      <c r="R55" s="57"/>
      <c r="S55" s="39"/>
    </row>
    <row r="56" spans="1:19" ht="15.75" customHeight="1">
      <c r="A56" s="33" t="s">
        <v>70</v>
      </c>
      <c r="B56" s="56">
        <f>'[2].CSV]EXPORT[1]'!B57</f>
        <v>7151</v>
      </c>
      <c r="C56" s="56">
        <f>'[2].CSV]EXPORT[1]'!C57</f>
        <v>2341</v>
      </c>
      <c r="D56" s="77">
        <f t="shared" si="15"/>
        <v>0.32736680184589567</v>
      </c>
      <c r="E56" s="34">
        <f>'[2].CSV]EXPORT[1]'!E57</f>
        <v>822</v>
      </c>
      <c r="F56" s="34">
        <f>'[2].CSV]EXPORT[1]'!F57</f>
        <v>5</v>
      </c>
      <c r="G56" s="77">
        <f t="shared" si="16"/>
        <v>0.006082725060827251</v>
      </c>
      <c r="H56" s="56">
        <f>'[2].CSV]EXPORT[1]'!H57-'[2].CSV]EXPORT[1]'!N57</f>
        <v>8277</v>
      </c>
      <c r="I56" s="56">
        <f>'[2].CSV]EXPORT[1]'!I57-'[2].CSV]EXPORT[1]'!O57</f>
        <v>2350</v>
      </c>
      <c r="J56" s="77">
        <f t="shared" si="17"/>
        <v>0.28391929443034913</v>
      </c>
      <c r="K56" s="35">
        <f>'[1]Report'!C53</f>
        <v>327</v>
      </c>
      <c r="L56" s="36">
        <f>SUM(M56:N56)</f>
        <v>2486</v>
      </c>
      <c r="M56" s="36">
        <f>'[3]10-18-04'!P69</f>
        <v>269</v>
      </c>
      <c r="N56" s="36">
        <f>'[3]10-18-04'!J69</f>
        <v>2217</v>
      </c>
      <c r="O56" s="96">
        <f>'[2].CSV]EXPORT[1]'!K57</f>
        <v>0</v>
      </c>
      <c r="P56" s="37"/>
      <c r="Q56" s="56">
        <v>0</v>
      </c>
      <c r="R56" s="57"/>
      <c r="S56" s="39"/>
    </row>
    <row r="57" spans="1:19" ht="15.75" customHeight="1">
      <c r="A57" s="33" t="s">
        <v>71</v>
      </c>
      <c r="B57" s="56">
        <f>'[2].CSV]EXPORT[1]'!B58</f>
        <v>1752</v>
      </c>
      <c r="C57" s="56">
        <f>'[2].CSV]EXPORT[1]'!C58</f>
        <v>332</v>
      </c>
      <c r="D57" s="77">
        <f t="shared" si="15"/>
        <v>0.18949771689497716</v>
      </c>
      <c r="E57" s="34">
        <f>'[2].CSV]EXPORT[1]'!E58</f>
        <v>115</v>
      </c>
      <c r="F57" s="34">
        <f>'[2].CSV]EXPORT[1]'!F58</f>
        <v>2</v>
      </c>
      <c r="G57" s="77">
        <f t="shared" si="16"/>
        <v>0.017391304347826087</v>
      </c>
      <c r="H57" s="56">
        <f>'[2].CSV]EXPORT[1]'!H58-'[2].CSV]EXPORT[1]'!N58</f>
        <v>2110</v>
      </c>
      <c r="I57" s="56">
        <f>'[2].CSV]EXPORT[1]'!I58-'[2].CSV]EXPORT[1]'!O58</f>
        <v>336</v>
      </c>
      <c r="J57" s="77">
        <f t="shared" si="17"/>
        <v>0.15924170616113745</v>
      </c>
      <c r="K57" s="35">
        <f>'[1]Report'!C54</f>
        <v>25</v>
      </c>
      <c r="L57" s="36">
        <f>SUM(M57:N57)</f>
        <v>555</v>
      </c>
      <c r="M57" s="36">
        <f>'[3]10-18-04'!P72</f>
        <v>81</v>
      </c>
      <c r="N57" s="36">
        <f>'[3]10-18-04'!J72</f>
        <v>474</v>
      </c>
      <c r="O57" s="96">
        <f>'[2].CSV]EXPORT[1]'!K58</f>
        <v>0</v>
      </c>
      <c r="P57" s="37"/>
      <c r="Q57" s="56"/>
      <c r="R57" s="57"/>
      <c r="S57" s="39"/>
    </row>
    <row r="58" spans="1:19" ht="15.75" customHeight="1">
      <c r="A58" s="33" t="s">
        <v>72</v>
      </c>
      <c r="B58" s="56">
        <f>'[2].CSV]EXPORT[1]'!B59</f>
        <v>2956</v>
      </c>
      <c r="C58" s="56">
        <f>'[2].CSV]EXPORT[1]'!C59</f>
        <v>706</v>
      </c>
      <c r="D58" s="77">
        <f t="shared" si="15"/>
        <v>0.2388362652232747</v>
      </c>
      <c r="E58" s="34">
        <f>'[2].CSV]EXPORT[1]'!E59</f>
        <v>677</v>
      </c>
      <c r="F58" s="34">
        <f>'[2].CSV]EXPORT[1]'!F59</f>
        <v>52</v>
      </c>
      <c r="G58" s="77">
        <f t="shared" si="16"/>
        <v>0.07680945347119646</v>
      </c>
      <c r="H58" s="56">
        <f>'[2].CSV]EXPORT[1]'!H59-'[2].CSV]EXPORT[1]'!N59</f>
        <v>3757</v>
      </c>
      <c r="I58" s="56">
        <f>'[2].CSV]EXPORT[1]'!I59-'[2].CSV]EXPORT[1]'!O59</f>
        <v>781</v>
      </c>
      <c r="J58" s="77">
        <f t="shared" si="17"/>
        <v>0.20787862656374767</v>
      </c>
      <c r="K58" s="35">
        <f>'[1]Report'!C55</f>
        <v>37</v>
      </c>
      <c r="L58" s="36">
        <f aca="true" t="shared" si="18" ref="L58:L67">SUM(M58:N58)</f>
        <v>840</v>
      </c>
      <c r="M58" s="36">
        <f>'[3]10-18-04'!P73</f>
        <v>107</v>
      </c>
      <c r="N58" s="36">
        <f>'[3]10-18-04'!J73</f>
        <v>733</v>
      </c>
      <c r="O58" s="96">
        <f>'[2].CSV]EXPORT[1]'!K59</f>
        <v>0</v>
      </c>
      <c r="P58" s="37"/>
      <c r="Q58" s="56"/>
      <c r="R58" s="57"/>
      <c r="S58" s="39"/>
    </row>
    <row r="59" spans="1:19" ht="15.75" customHeight="1">
      <c r="A59" s="33" t="s">
        <v>73</v>
      </c>
      <c r="B59" s="56">
        <f>'[2].CSV]EXPORT[1]'!B60</f>
        <v>10106</v>
      </c>
      <c r="C59" s="56">
        <f>'[2].CSV]EXPORT[1]'!C60</f>
        <v>2458</v>
      </c>
      <c r="D59" s="77">
        <f t="shared" si="15"/>
        <v>0.243221848406887</v>
      </c>
      <c r="E59" s="34">
        <f>'[2].CSV]EXPORT[1]'!E60</f>
        <v>2489</v>
      </c>
      <c r="F59" s="34">
        <f>'[2].CSV]EXPORT[1]'!F60</f>
        <v>571</v>
      </c>
      <c r="G59" s="77">
        <f t="shared" si="16"/>
        <v>0.22940940136601046</v>
      </c>
      <c r="H59" s="56">
        <f>'[2].CSV]EXPORT[1]'!H60-'[2].CSV]EXPORT[1]'!N60</f>
        <v>13077</v>
      </c>
      <c r="I59" s="56">
        <f>'[2].CSV]EXPORT[1]'!I60-'[2].CSV]EXPORT[1]'!O60</f>
        <v>3083</v>
      </c>
      <c r="J59" s="77">
        <f t="shared" si="17"/>
        <v>0.23575743672096047</v>
      </c>
      <c r="K59" s="35">
        <f>'[1]Report'!C56</f>
        <v>7</v>
      </c>
      <c r="L59" s="36">
        <f t="shared" si="18"/>
        <v>4476</v>
      </c>
      <c r="M59" s="36">
        <f>'[3]10-18-04'!P74</f>
        <v>490</v>
      </c>
      <c r="N59" s="36">
        <f>'[3]10-18-04'!J74</f>
        <v>3986</v>
      </c>
      <c r="O59" s="96">
        <f>'[2].CSV]EXPORT[1]'!K60</f>
        <v>2</v>
      </c>
      <c r="P59" s="37"/>
      <c r="Q59" s="56"/>
      <c r="R59" s="57"/>
      <c r="S59" s="39">
        <v>38274</v>
      </c>
    </row>
    <row r="60" spans="1:19" ht="15.75" customHeight="1">
      <c r="A60" s="59" t="s">
        <v>74</v>
      </c>
      <c r="B60" s="56">
        <f>'[2].CSV]EXPORT[1]'!B61</f>
        <v>1941</v>
      </c>
      <c r="C60" s="56">
        <f>'[2].CSV]EXPORT[1]'!C61</f>
        <v>117</v>
      </c>
      <c r="D60" s="77">
        <f t="shared" si="15"/>
        <v>0.06027820710973725</v>
      </c>
      <c r="E60" s="34">
        <f>'[2].CSV]EXPORT[1]'!E61</f>
        <v>562</v>
      </c>
      <c r="F60" s="34">
        <f>'[2].CSV]EXPORT[1]'!F61</f>
        <v>38</v>
      </c>
      <c r="G60" s="77">
        <f t="shared" si="16"/>
        <v>0.06761565836298933</v>
      </c>
      <c r="H60" s="56">
        <f>'[2].CSV]EXPORT[1]'!H61-'[2].CSV]EXPORT[1]'!N61</f>
        <v>2805</v>
      </c>
      <c r="I60" s="56">
        <f>'[2].CSV]EXPORT[1]'!I61-'[2].CSV]EXPORT[1]'!O61</f>
        <v>187</v>
      </c>
      <c r="J60" s="77">
        <f t="shared" si="17"/>
        <v>0.06666666666666667</v>
      </c>
      <c r="K60" s="35">
        <f>'[1]Report'!C57</f>
        <v>0</v>
      </c>
      <c r="L60" s="36">
        <f t="shared" si="18"/>
        <v>1507</v>
      </c>
      <c r="M60" s="36">
        <f>'[3]10-18-04'!P75</f>
        <v>391</v>
      </c>
      <c r="N60" s="36">
        <f>'[3]10-18-04'!J75</f>
        <v>1116</v>
      </c>
      <c r="O60" s="35">
        <f>'[2].CSV]EXPORT[1]'!K61</f>
        <v>0</v>
      </c>
      <c r="P60" s="37"/>
      <c r="Q60" s="34"/>
      <c r="R60" s="38"/>
      <c r="S60" s="39"/>
    </row>
    <row r="61" spans="1:19" ht="15.75" customHeight="1">
      <c r="A61" s="33" t="s">
        <v>75</v>
      </c>
      <c r="B61" s="34">
        <f>'[2].CSV]EXPORT[1]'!B62</f>
        <v>11864</v>
      </c>
      <c r="C61" s="34">
        <f>'[2].CSV]EXPORT[1]'!C62</f>
        <v>2364</v>
      </c>
      <c r="D61" s="77">
        <f t="shared" si="15"/>
        <v>0.1992582602832097</v>
      </c>
      <c r="E61" s="34">
        <f>'[2].CSV]EXPORT[1]'!E62</f>
        <v>1490</v>
      </c>
      <c r="F61" s="34">
        <f>'[2].CSV]EXPORT[1]'!F62</f>
        <v>103</v>
      </c>
      <c r="G61" s="77">
        <f t="shared" si="16"/>
        <v>0.0691275167785235</v>
      </c>
      <c r="H61" s="34">
        <f>'[2].CSV]EXPORT[1]'!H62-'[2].CSV]EXPORT[1]'!N62</f>
        <v>13840</v>
      </c>
      <c r="I61" s="34">
        <f>'[2].CSV]EXPORT[1]'!I62-'[2].CSV]EXPORT[1]'!O62</f>
        <v>2506</v>
      </c>
      <c r="J61" s="77">
        <f t="shared" si="17"/>
        <v>0.1810693641618497</v>
      </c>
      <c r="K61" s="35">
        <f>'[1]Report'!C58</f>
        <v>36</v>
      </c>
      <c r="L61" s="36">
        <f t="shared" si="18"/>
        <v>2625</v>
      </c>
      <c r="M61" s="36">
        <f>'[3]10-18-04'!P76</f>
        <v>764</v>
      </c>
      <c r="N61" s="36">
        <f>'[3]10-18-04'!J76</f>
        <v>1861</v>
      </c>
      <c r="O61" s="34">
        <f>'[2].CSV]EXPORT[1]'!K62</f>
        <v>1</v>
      </c>
      <c r="P61" s="37"/>
      <c r="Q61" s="56"/>
      <c r="R61" s="57"/>
      <c r="S61" s="39"/>
    </row>
    <row r="62" spans="1:19" ht="15.75" customHeight="1">
      <c r="A62" s="33" t="s">
        <v>76</v>
      </c>
      <c r="B62" s="34">
        <f>'[2].CSV]EXPORT[1]'!B63</f>
        <v>7249</v>
      </c>
      <c r="C62" s="34">
        <f>'[2].CSV]EXPORT[1]'!C63</f>
        <v>1547</v>
      </c>
      <c r="D62" s="77">
        <f t="shared" si="15"/>
        <v>0.21340874603393573</v>
      </c>
      <c r="E62" s="34">
        <f>'[2].CSV]EXPORT[1]'!E63</f>
        <v>1691</v>
      </c>
      <c r="F62" s="34">
        <f>'[2].CSV]EXPORT[1]'!F63</f>
        <v>195</v>
      </c>
      <c r="G62" s="77">
        <f t="shared" si="16"/>
        <v>0.1153163808397398</v>
      </c>
      <c r="H62" s="34">
        <f>'[2].CSV]EXPORT[1]'!H63-'[2].CSV]EXPORT[1]'!N63</f>
        <v>9463</v>
      </c>
      <c r="I62" s="34">
        <f>'[2].CSV]EXPORT[1]'!I63-'[2].CSV]EXPORT[1]'!O63</f>
        <v>1783</v>
      </c>
      <c r="J62" s="77">
        <f t="shared" si="17"/>
        <v>0.18841804924442565</v>
      </c>
      <c r="K62" s="35">
        <f>'[1]Report'!C59</f>
        <v>206</v>
      </c>
      <c r="L62" s="36">
        <f t="shared" si="18"/>
        <v>1752</v>
      </c>
      <c r="M62" s="36">
        <f>'[3]10-18-04'!P77</f>
        <v>372</v>
      </c>
      <c r="N62" s="36">
        <f>'[3]10-18-04'!J77</f>
        <v>1380</v>
      </c>
      <c r="O62" s="34">
        <f>'[2].CSV]EXPORT[1]'!K63</f>
        <v>2</v>
      </c>
      <c r="P62" s="37"/>
      <c r="Q62" s="56">
        <v>0</v>
      </c>
      <c r="R62" s="57"/>
      <c r="S62" s="39"/>
    </row>
    <row r="63" spans="1:19" ht="15.75" customHeight="1">
      <c r="A63" s="33" t="s">
        <v>77</v>
      </c>
      <c r="B63" s="34">
        <f>'[2].CSV]EXPORT[1]'!B64</f>
        <v>7380</v>
      </c>
      <c r="C63" s="34">
        <f>'[2].CSV]EXPORT[1]'!C64</f>
        <v>1813</v>
      </c>
      <c r="D63" s="77">
        <f t="shared" si="15"/>
        <v>0.2456639566395664</v>
      </c>
      <c r="E63" s="34">
        <f>'[2].CSV]EXPORT[1]'!E64</f>
        <v>960</v>
      </c>
      <c r="F63" s="34">
        <f>'[2].CSV]EXPORT[1]'!F64</f>
        <v>70</v>
      </c>
      <c r="G63" s="77">
        <f t="shared" si="16"/>
        <v>0.07291666666666667</v>
      </c>
      <c r="H63" s="34">
        <f>'[2].CSV]EXPORT[1]'!H64-'[2].CSV]EXPORT[1]'!N64</f>
        <v>8720</v>
      </c>
      <c r="I63" s="34">
        <f>'[2].CSV]EXPORT[1]'!I64-'[2].CSV]EXPORT[1]'!O64</f>
        <v>2006</v>
      </c>
      <c r="J63" s="77">
        <f t="shared" si="17"/>
        <v>0.23004587155963302</v>
      </c>
      <c r="K63" s="35">
        <f>'[1]Report'!C60</f>
        <v>3</v>
      </c>
      <c r="L63" s="36">
        <f t="shared" si="18"/>
        <v>3212</v>
      </c>
      <c r="M63" s="36">
        <f>'[3]10-18-04'!P78</f>
        <v>312</v>
      </c>
      <c r="N63" s="36">
        <f>'[3]10-18-04'!J78</f>
        <v>2900</v>
      </c>
      <c r="O63" s="34">
        <f>'[2].CSV]EXPORT[1]'!K64</f>
        <v>0</v>
      </c>
      <c r="P63" s="37"/>
      <c r="Q63" s="56"/>
      <c r="R63" s="57"/>
      <c r="S63" s="39"/>
    </row>
    <row r="64" spans="1:19" ht="15.75" customHeight="1">
      <c r="A64" s="33" t="s">
        <v>78</v>
      </c>
      <c r="B64" s="34">
        <f>'[2].CSV]EXPORT[1]'!B65</f>
        <v>3381</v>
      </c>
      <c r="C64" s="34">
        <f>'[2].CSV]EXPORT[1]'!C65</f>
        <v>602</v>
      </c>
      <c r="D64" s="77">
        <f t="shared" si="15"/>
        <v>0.17805383022774326</v>
      </c>
      <c r="E64" s="34">
        <f>'[2].CSV]EXPORT[1]'!E65</f>
        <v>477</v>
      </c>
      <c r="F64" s="34">
        <f>'[2].CSV]EXPORT[1]'!F65</f>
        <v>54</v>
      </c>
      <c r="G64" s="77">
        <f t="shared" si="16"/>
        <v>0.11320754716981132</v>
      </c>
      <c r="H64" s="34">
        <f>'[2].CSV]EXPORT[1]'!H65-'[2].CSV]EXPORT[1]'!N65</f>
        <v>4334</v>
      </c>
      <c r="I64" s="34">
        <f>'[2].CSV]EXPORT[1]'!I65-'[2].CSV]EXPORT[1]'!O65</f>
        <v>706</v>
      </c>
      <c r="J64" s="77">
        <f t="shared" si="17"/>
        <v>0.16289801568989387</v>
      </c>
      <c r="K64" s="35">
        <f>'[1]Report'!C61</f>
        <v>0</v>
      </c>
      <c r="L64" s="36">
        <f t="shared" si="18"/>
        <v>1264</v>
      </c>
      <c r="M64" s="36">
        <f>'[3]10-18-04'!P79</f>
        <v>234</v>
      </c>
      <c r="N64" s="36">
        <f>'[3]10-18-04'!J79</f>
        <v>1030</v>
      </c>
      <c r="O64" s="34">
        <f>'[2].CSV]EXPORT[1]'!K65</f>
        <v>0</v>
      </c>
      <c r="P64" s="37"/>
      <c r="Q64" s="56"/>
      <c r="R64" s="57"/>
      <c r="S64" s="39"/>
    </row>
    <row r="65" spans="1:19" ht="15.75" customHeight="1">
      <c r="A65" s="33" t="s">
        <v>79</v>
      </c>
      <c r="B65" s="34">
        <f>'[2].CSV]EXPORT[1]'!B66</f>
        <v>1407</v>
      </c>
      <c r="C65" s="34">
        <f>'[2].CSV]EXPORT[1]'!C66</f>
        <v>150</v>
      </c>
      <c r="D65" s="77">
        <f t="shared" si="15"/>
        <v>0.10660980810234541</v>
      </c>
      <c r="E65" s="34">
        <f>'[2].CSV]EXPORT[1]'!E66</f>
        <v>406</v>
      </c>
      <c r="F65" s="34">
        <f>'[2].CSV]EXPORT[1]'!F66</f>
        <v>3</v>
      </c>
      <c r="G65" s="77">
        <f t="shared" si="16"/>
        <v>0.007389162561576354</v>
      </c>
      <c r="H65" s="34">
        <f>'[2].CSV]EXPORT[1]'!H66-'[2].CSV]EXPORT[1]'!N66</f>
        <v>1905</v>
      </c>
      <c r="I65" s="34">
        <f>'[2].CSV]EXPORT[1]'!I66-'[2].CSV]EXPORT[1]'!O66</f>
        <v>156</v>
      </c>
      <c r="J65" s="77">
        <f t="shared" si="17"/>
        <v>0.08188976377952756</v>
      </c>
      <c r="K65" s="35">
        <f>'[1]Report'!C62</f>
        <v>82</v>
      </c>
      <c r="L65" s="36">
        <f t="shared" si="18"/>
        <v>280</v>
      </c>
      <c r="M65" s="36">
        <f>'[3]10-18-04'!P80</f>
        <v>112</v>
      </c>
      <c r="N65" s="36">
        <f>'[3]10-18-04'!J80</f>
        <v>168</v>
      </c>
      <c r="O65" s="34">
        <f>'[2].CSV]EXPORT[1]'!K66</f>
        <v>0</v>
      </c>
      <c r="P65" s="37"/>
      <c r="Q65" s="56"/>
      <c r="R65" s="57"/>
      <c r="S65" s="39"/>
    </row>
    <row r="66" spans="1:19" ht="15.75" customHeight="1">
      <c r="A66" s="33" t="s">
        <v>80</v>
      </c>
      <c r="B66" s="34">
        <f>'[2].CSV]EXPORT[1]'!B67</f>
        <v>7266</v>
      </c>
      <c r="C66" s="34">
        <f>'[2].CSV]EXPORT[1]'!C67</f>
        <v>1595</v>
      </c>
      <c r="D66" s="77">
        <f t="shared" si="15"/>
        <v>0.21951555188549407</v>
      </c>
      <c r="E66" s="34">
        <f>'[2].CSV]EXPORT[1]'!E67</f>
        <v>551</v>
      </c>
      <c r="F66" s="34">
        <f>'[2].CSV]EXPORT[1]'!F67</f>
        <v>33</v>
      </c>
      <c r="G66" s="77">
        <f t="shared" si="16"/>
        <v>0.05989110707803993</v>
      </c>
      <c r="H66" s="34">
        <f>'[2].CSV]EXPORT[1]'!H67-'[2].CSV]EXPORT[1]'!N67</f>
        <v>8309</v>
      </c>
      <c r="I66" s="34">
        <f>'[2].CSV]EXPORT[1]'!I67-'[2].CSV]EXPORT[1]'!O67</f>
        <v>1719</v>
      </c>
      <c r="J66" s="77">
        <f t="shared" si="17"/>
        <v>0.2068841015766037</v>
      </c>
      <c r="K66" s="40">
        <f>'[1]Report'!C63</f>
        <v>1039</v>
      </c>
      <c r="L66" s="36">
        <f t="shared" si="18"/>
        <v>2364</v>
      </c>
      <c r="M66" s="36">
        <f>'[3]10-18-04'!P81</f>
        <v>236</v>
      </c>
      <c r="N66" s="36">
        <f>'[3]10-18-04'!J81</f>
        <v>2128</v>
      </c>
      <c r="O66" s="34">
        <f>'[2].CSV]EXPORT[1]'!K67</f>
        <v>0</v>
      </c>
      <c r="P66" s="37"/>
      <c r="Q66" s="56"/>
      <c r="R66" s="57"/>
      <c r="S66" s="39"/>
    </row>
    <row r="67" spans="1:19" ht="15.75" customHeight="1">
      <c r="A67" s="41" t="s">
        <v>81</v>
      </c>
      <c r="B67" s="54">
        <f>'[2].CSV]EXPORT[1]'!B68</f>
        <v>11553</v>
      </c>
      <c r="C67" s="42">
        <f>'[2].CSV]EXPORT[1]'!C68</f>
        <v>3072</v>
      </c>
      <c r="D67" s="78">
        <f t="shared" si="15"/>
        <v>0.2659049597507141</v>
      </c>
      <c r="E67" s="42">
        <f>'[2].CSV]EXPORT[1]'!E68</f>
        <v>4095</v>
      </c>
      <c r="F67" s="42">
        <f>'[2].CSV]EXPORT[1]'!F68</f>
        <v>471</v>
      </c>
      <c r="G67" s="78">
        <f t="shared" si="16"/>
        <v>0.11501831501831501</v>
      </c>
      <c r="H67" s="42">
        <f>'[2].CSV]EXPORT[1]'!H68-'[2].CSV]EXPORT[1]'!N68</f>
        <v>17848</v>
      </c>
      <c r="I67" s="42">
        <f>'[2].CSV]EXPORT[1]'!I68-'[2].CSV]EXPORT[1]'!O68</f>
        <v>3752</v>
      </c>
      <c r="J67" s="78">
        <f t="shared" si="17"/>
        <v>0.21021963245181532</v>
      </c>
      <c r="K67" s="55">
        <f>'[1]Report'!C64</f>
        <v>884</v>
      </c>
      <c r="L67" s="55">
        <f t="shared" si="18"/>
        <v>2776</v>
      </c>
      <c r="M67" s="55">
        <f>'[3]10-18-04'!P82</f>
        <v>429</v>
      </c>
      <c r="N67" s="44">
        <f>'[3]10-18-04'!J82</f>
        <v>2347</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82</v>
      </c>
      <c r="B69" s="64">
        <f>'[2].CSV]EXPORT[1]'!B70</f>
        <v>12</v>
      </c>
      <c r="C69" s="65">
        <f>'[2].CSV]EXPORT[1]'!C70</f>
        <v>11</v>
      </c>
      <c r="D69" s="87">
        <f t="shared" si="15"/>
        <v>0.9166666666666666</v>
      </c>
      <c r="E69" s="64">
        <f>'[2].CSV]EXPORT[1]'!E70</f>
        <v>10</v>
      </c>
      <c r="F69" s="65">
        <f>'[2].CSV]EXPORT[1]'!F70</f>
        <v>6</v>
      </c>
      <c r="G69" s="87">
        <f>F69/E69</f>
        <v>0.6</v>
      </c>
      <c r="H69" s="64">
        <f>'[2].CSV]EXPORT[1]'!H70-'[2].CSV]EXPORT[1]'!N70</f>
        <v>73</v>
      </c>
      <c r="I69" s="65">
        <f>'[2].CSV]EXPORT[1]'!I70-'[2].CSV]EXPORT[1]'!O70</f>
        <v>18</v>
      </c>
      <c r="J69" s="87">
        <f>I69/H69</f>
        <v>0.2465753424657534</v>
      </c>
      <c r="K69" s="66"/>
      <c r="L69" s="95">
        <f>SUM(M69:N69)</f>
        <v>23860</v>
      </c>
      <c r="M69" s="63"/>
      <c r="N69" s="95">
        <f>'[3]10-18-04'!M84</f>
        <v>23860</v>
      </c>
      <c r="O69" s="95">
        <v>1</v>
      </c>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83</v>
      </c>
      <c r="D71" s="103"/>
      <c r="E71" s="73"/>
      <c r="G71" s="103"/>
      <c r="H71" s="73"/>
      <c r="I71" s="73"/>
      <c r="J71" s="103"/>
      <c r="K71" s="104"/>
      <c r="L71" s="72"/>
      <c r="M71" s="72"/>
      <c r="N71" s="72"/>
      <c r="O71" s="73"/>
      <c r="R71" s="62"/>
    </row>
    <row r="72" spans="1:14" ht="12" customHeight="1">
      <c r="A72" s="11" t="s">
        <v>84</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PAIALECO</cp:lastModifiedBy>
  <cp:lastPrinted>2004-10-18T14:54:37Z</cp:lastPrinted>
  <dcterms:created xsi:type="dcterms:W3CDTF">2003-06-17T11:57:05Z</dcterms:created>
  <dcterms:modified xsi:type="dcterms:W3CDTF">2004-10-18T16:13:52Z</dcterms:modified>
  <cp:category/>
  <cp:version/>
  <cp:contentType/>
  <cp:contentStatus/>
</cp:coreProperties>
</file>