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0" yWindow="65341" windowWidth="8430" windowHeight="8220" tabRatio="524"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'MMWL'!$A$1:$R$75</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<sst xmlns="http://schemas.openxmlformats.org/spreadsheetml/2006/main" count="119" uniqueCount="89">
  <si>
    <t>Percent Pending over 180 Days</t>
  </si>
  <si>
    <t>Pre-Discharge Claims</t>
  </si>
  <si>
    <t>VACOLS Appeals</t>
  </si>
  <si>
    <t>SOC's</t>
  </si>
  <si>
    <t xml:space="preserve">Total Appeals Requiring Adjudicative Action </t>
  </si>
  <si>
    <t>IVMs Pending (EP 154 and EP 314)</t>
  </si>
  <si>
    <t xml:space="preserve">Education Work Items Pending </t>
  </si>
  <si>
    <t>Guarantees Pending</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</si>
  <si>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</si>
  <si>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</si>
  <si>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</si>
  <si>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</si>
  <si>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</si>
  <si>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</si>
  <si>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</si>
  <si>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</si>
  <si>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</si>
  <si>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</si>
  <si>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</si>
  <si>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</si>
  <si>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</si>
  <si>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</si>
  <si>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</si>
  <si>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</si>
  <si>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</si>
  <si>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</si>
  <si>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</si>
  <si>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</si>
  <si>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</si>
  <si>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</si>
  <si>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</si>
  <si>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</si>
  <si>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</si>
  <si>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</si>
  <si>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</si>
  <si>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</si>
  <si>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</si>
  <si>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</si>
  <si>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</si>
  <si>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</si>
  <si>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</si>
  <si>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</si>
  <si>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</si>
  <si>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</si>
  <si>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</si>
  <si>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</si>
  <si>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</si>
  <si>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</si>
  <si>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</si>
  <si>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</si>
  <si>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</si>
  <si>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</si>
  <si>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</si>
  <si>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</si>
  <si>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</si>
  <si>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</si>
  <si>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</si>
  <si>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</si>
  <si>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</si>
  <si>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</si>
  <si>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</si>
  <si>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</si>
  <si>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</si>
  <si>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</si>
  <si>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</si>
  <si>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</si>
  <si>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</si>
  <si>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</si>
  <si>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</si>
  <si>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</si>
  <si>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</si>
  <si>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</si>
  <si>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</si>
  <si>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</si>
  <si>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</si>
  <si>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</si>
  <si>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</si>
  <si>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St. Louis RMC</t>
  </si>
  <si>
    <t>Central Office</t>
  </si>
  <si>
    <t>COE</t>
  </si>
  <si>
    <t xml:space="preserve"> </t>
  </si>
  <si>
    <t xml:space="preserve">   </t>
  </si>
  <si>
    <t>As of: 
June 20, 2009</t>
  </si>
  <si>
    <t>Rating Claims Pending over 180 Days</t>
  </si>
  <si>
    <t>* Scorecard  Non-Rating Claims Pending</t>
  </si>
  <si>
    <t>Non-Rating Claims Pending over 180 Days</t>
  </si>
  <si>
    <t xml:space="preserve">Total C&amp;P Work Items Pending </t>
  </si>
  <si>
    <t xml:space="preserve">C&amp;P Work Items over 180 Days </t>
  </si>
  <si>
    <t xml:space="preserve"> Rating Claims Pending</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</si>
</sst>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 numFmtId="171" formatCode="_(* #,##0.0_);_(* \(#,##0.0\);_(* &quot;-&quot;?_);_(@_)"/>
    <numFmt numFmtId="172" formatCode="[$-409]dddd\,\ mmmm\ dd\,\ yyyy"/>
    <numFmt numFmtId="173" formatCode="[$-409]d\-mmm\-yy;@"/>
    <numFmt numFmtId="174" formatCode="0.0000%"/>
    <numFmt numFmtId="175" formatCode="&quot;Yes&quot;;&quot;Yes&quot;;&quot;No&quot;"/>
    <numFmt numFmtId="176" formatCode="&quot;True&quot;;&quot;True&quot;;&quot;False&quot;"/>
    <numFmt numFmtId="177" formatCode="&quot;On&quot;;&quot;On&quot;;&quot;Off&quot;"/>
    <numFmt numFmtId="178" formatCode="[$€-2]\ #,##0.00_);[Red]\([$€-2]\ #,##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sz val="9"/>
      <name val="Arial"/>
      <family val="2"/>
    </font>
  </fonts>
  <fills count="2">
    <fill>
      <patternFill/>
    </fill>
    <fill>
      <patternFill patternType="gray125"/>
    </fill>
  </fills>
  <borders count="29">
    <border>
      <left/>
      <right/>
      <top/>
      <bottom/>
      <diagonal/>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style="medium"/>
    </border>
    <border>
      <left style="dotted"/>
      <right>
        <color indexed="63"/>
      </right>
      <top>
        <color indexed="63"/>
      </top>
      <bottom>
        <color indexed="63"/>
      </bottom>
    </border>
    <border>
      <left>
        <color indexed="63"/>
      </left>
      <right style="dotted"/>
      <top>
        <color indexed="63"/>
      </top>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style="thin"/>
      <bottom style="thin"/>
    </border>
    <border>
      <left>
        <color indexed="63"/>
      </left>
      <right style="dotted"/>
      <top style="thin"/>
      <bottom style="thin"/>
    </border>
    <border>
      <left style="thin"/>
      <right>
        <color indexed="63"/>
      </right>
      <top>
        <color indexed="63"/>
      </top>
      <bottom>
        <color indexed="63"/>
      </bottom>
    </border>
    <border>
      <left style="thin"/>
      <right>
        <color indexed="63"/>
      </right>
      <top>
        <color indexed="63"/>
      </top>
      <bottom style="thin"/>
    </border>
    <border>
      <left style="dotted"/>
      <right>
        <color indexed="63"/>
      </right>
      <top>
        <color indexed="63"/>
      </top>
      <bottom style="thin"/>
    </border>
    <border>
      <left style="thin"/>
      <right>
        <color indexed="63"/>
      </right>
      <top style="thin"/>
      <bottom>
        <color indexed="63"/>
      </bottom>
    </border>
    <border>
      <left>
        <color indexed="63"/>
      </left>
      <right style="dotted"/>
      <top>
        <color indexed="63"/>
      </top>
      <bottom style="thin"/>
    </border>
    <border>
      <left>
        <color indexed="63"/>
      </left>
      <right>
        <color indexed="63"/>
      </right>
      <top style="thin"/>
      <bottom style="medium"/>
    </border>
    <border>
      <left style="thin"/>
      <right style="thin"/>
      <top style="thin"/>
      <bottom style="medium"/>
    </border>
    <border>
      <left style="thin"/>
      <right style="thin"/>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49">
    <xf numFmtId="0" fontId="0" fillId="0" borderId="0" xfId="0" applyAlignment="1">
      <alignment/>
    </xf>
    <xf numFmtId="4" fontId="2" fillId="0" borderId="1" xfId="0" applyNumberFormat="1" applyFont="1" applyFill="1" applyBorder="1" applyAlignment="1">
      <alignment vertical="center" wrapText="1"/>
    </xf>
    <xf numFmtId="4" fontId="4" fillId="0" borderId="2" xfId="0" applyNumberFormat="1" applyFont="1" applyFill="1" applyBorder="1" applyAlignment="1">
      <alignment vertical="center" wrapText="1"/>
    </xf>
    <xf numFmtId="4" fontId="4" fillId="0" borderId="3" xfId="0" applyNumberFormat="1" applyFont="1" applyFill="1" applyBorder="1" applyAlignment="1">
      <alignment vertical="center" wrapText="1"/>
    </xf>
    <xf numFmtId="0" fontId="0" fillId="0" borderId="0" xfId="0" applyFill="1" applyAlignment="1">
      <alignment/>
    </xf>
    <xf numFmtId="4" fontId="4" fillId="0" borderId="2" xfId="0" applyNumberFormat="1" applyFont="1" applyFill="1" applyBorder="1" applyAlignment="1">
      <alignment horizontal="left" vertical="center" wrapText="1"/>
    </xf>
    <xf numFmtId="1" fontId="1" fillId="0" borderId="0" xfId="0" applyNumberFormat="1" applyFont="1" applyFill="1" applyAlignment="1">
      <alignment/>
    </xf>
    <xf numFmtId="15" fontId="1" fillId="0" borderId="0" xfId="0" applyNumberFormat="1" applyFont="1" applyFill="1" applyAlignment="1">
      <alignment/>
    </xf>
    <xf numFmtId="165" fontId="3" fillId="0" borderId="2" xfId="0" applyNumberFormat="1" applyFont="1" applyFill="1" applyBorder="1" applyAlignment="1">
      <alignment/>
    </xf>
    <xf numFmtId="4" fontId="1" fillId="0" borderId="4" xfId="0" applyNumberFormat="1" applyFont="1" applyFill="1" applyBorder="1" applyAlignment="1">
      <alignment/>
    </xf>
    <xf numFmtId="4" fontId="2" fillId="0" borderId="2" xfId="0" applyNumberFormat="1" applyFont="1" applyFill="1" applyBorder="1" applyAlignment="1">
      <alignment vertical="center" wrapText="1"/>
    </xf>
    <xf numFmtId="4" fontId="1" fillId="0" borderId="5" xfId="0" applyNumberFormat="1" applyFont="1" applyFill="1" applyBorder="1" applyAlignment="1">
      <alignment/>
    </xf>
    <xf numFmtId="37" fontId="1" fillId="0" borderId="0" xfId="15" applyNumberFormat="1" applyFont="1" applyFill="1" applyBorder="1" applyAlignment="1">
      <alignment/>
    </xf>
    <xf numFmtId="4" fontId="4" fillId="0" borderId="6" xfId="0" applyNumberFormat="1" applyFont="1" applyFill="1" applyBorder="1" applyAlignment="1">
      <alignment vertical="center" wrapText="1"/>
    </xf>
    <xf numFmtId="4" fontId="4" fillId="0" borderId="7" xfId="0" applyNumberFormat="1" applyFont="1" applyFill="1" applyBorder="1" applyAlignment="1">
      <alignment vertical="center" wrapText="1"/>
    </xf>
    <xf numFmtId="4" fontId="2" fillId="0" borderId="8" xfId="0" applyNumberFormat="1" applyFont="1" applyFill="1" applyBorder="1" applyAlignment="1">
      <alignment vertical="center" wrapText="1"/>
    </xf>
    <xf numFmtId="4" fontId="3" fillId="0" borderId="6" xfId="0" applyNumberFormat="1" applyFont="1" applyFill="1" applyBorder="1" applyAlignment="1">
      <alignment horizontal="left"/>
    </xf>
    <xf numFmtId="10" fontId="3" fillId="0" borderId="6" xfId="0" applyNumberFormat="1" applyFont="1" applyFill="1" applyBorder="1" applyAlignment="1">
      <alignment horizontal="left"/>
    </xf>
    <xf numFmtId="4" fontId="2" fillId="0" borderId="9" xfId="0" applyNumberFormat="1" applyFont="1" applyFill="1" applyBorder="1" applyAlignment="1">
      <alignment vertical="center" wrapText="1"/>
    </xf>
    <xf numFmtId="4" fontId="1" fillId="0" borderId="0" xfId="0" applyNumberFormat="1" applyFont="1" applyFill="1" applyBorder="1" applyAlignment="1">
      <alignment/>
    </xf>
    <xf numFmtId="4" fontId="1" fillId="0" borderId="0" xfId="0" applyNumberFormat="1" applyFont="1" applyFill="1" applyAlignment="1">
      <alignment/>
    </xf>
    <xf numFmtId="4" fontId="3" fillId="0" borderId="0" xfId="0" applyNumberFormat="1" applyFont="1" applyFill="1" applyBorder="1" applyAlignment="1">
      <alignment/>
    </xf>
    <xf numFmtId="4" fontId="3" fillId="0" borderId="0" xfId="0" applyNumberFormat="1" applyFont="1" applyFill="1" applyAlignment="1">
      <alignment/>
    </xf>
    <xf numFmtId="10" fontId="3" fillId="0" borderId="0" xfId="0" applyNumberFormat="1" applyFont="1" applyFill="1" applyAlignment="1">
      <alignment/>
    </xf>
    <xf numFmtId="3" fontId="1" fillId="0" borderId="10" xfId="0" applyNumberFormat="1" applyFont="1" applyFill="1" applyBorder="1" applyAlignment="1">
      <alignment/>
    </xf>
    <xf numFmtId="10" fontId="1" fillId="0" borderId="0" xfId="0" applyNumberFormat="1" applyFont="1" applyFill="1" applyBorder="1" applyAlignment="1">
      <alignment/>
    </xf>
    <xf numFmtId="4" fontId="2" fillId="0" borderId="6" xfId="0" applyNumberFormat="1" applyFont="1" applyFill="1" applyBorder="1" applyAlignment="1">
      <alignment vertical="center" wrapText="1"/>
    </xf>
    <xf numFmtId="1" fontId="1" fillId="0" borderId="0" xfId="0" applyNumberFormat="1" applyFont="1" applyFill="1" applyBorder="1" applyAlignment="1">
      <alignment/>
    </xf>
    <xf numFmtId="15" fontId="1" fillId="0" borderId="0" xfId="0" applyNumberFormat="1" applyFont="1" applyFill="1" applyBorder="1" applyAlignment="1">
      <alignment/>
    </xf>
    <xf numFmtId="37" fontId="1" fillId="0" borderId="0" xfId="15" applyNumberFormat="1" applyFont="1" applyFill="1" applyAlignment="1">
      <alignment horizontal="center"/>
    </xf>
    <xf numFmtId="37" fontId="1" fillId="0" borderId="0" xfId="15" applyNumberFormat="1" applyFont="1" applyFill="1" applyBorder="1" applyAlignment="1">
      <alignment horizontal="center"/>
    </xf>
    <xf numFmtId="37" fontId="3" fillId="0" borderId="2" xfId="15" applyNumberFormat="1" applyFont="1" applyFill="1" applyBorder="1" applyAlignment="1">
      <alignment/>
    </xf>
    <xf numFmtId="37" fontId="3" fillId="0" borderId="1" xfId="15" applyNumberFormat="1" applyFont="1" applyFill="1" applyBorder="1" applyAlignment="1">
      <alignment/>
    </xf>
    <xf numFmtId="3" fontId="3" fillId="0" borderId="2" xfId="15" applyNumberFormat="1" applyFont="1" applyFill="1" applyBorder="1" applyAlignment="1">
      <alignment/>
    </xf>
    <xf numFmtId="41" fontId="3" fillId="0" borderId="11" xfId="15" applyNumberFormat="1" applyFont="1" applyFill="1" applyBorder="1" applyAlignment="1">
      <alignment/>
    </xf>
    <xf numFmtId="37" fontId="1" fillId="0" borderId="2" xfId="15" applyNumberFormat="1" applyFont="1" applyFill="1" applyBorder="1" applyAlignment="1">
      <alignment horizontal="right"/>
    </xf>
    <xf numFmtId="37" fontId="1" fillId="0" borderId="12" xfId="15" applyNumberFormat="1" applyFont="1" applyFill="1" applyBorder="1" applyAlignment="1">
      <alignment/>
    </xf>
    <xf numFmtId="37" fontId="1" fillId="0" borderId="13" xfId="15" applyNumberFormat="1" applyFont="1" applyFill="1" applyBorder="1" applyAlignment="1">
      <alignment/>
    </xf>
    <xf numFmtId="37" fontId="1" fillId="0" borderId="7" xfId="15" applyNumberFormat="1" applyFont="1" applyFill="1" applyBorder="1" applyAlignment="1">
      <alignment/>
    </xf>
    <xf numFmtId="37" fontId="1" fillId="0" borderId="8" xfId="15" applyNumberFormat="1" applyFont="1" applyFill="1" applyBorder="1" applyAlignment="1">
      <alignment horizontal="right"/>
    </xf>
    <xf numFmtId="37" fontId="1" fillId="0" borderId="6" xfId="15" applyNumberFormat="1" applyFont="1" applyFill="1" applyBorder="1" applyAlignment="1">
      <alignment horizontal="right"/>
    </xf>
    <xf numFmtId="37" fontId="1" fillId="0" borderId="7" xfId="15" applyNumberFormat="1" applyFont="1" applyFill="1" applyBorder="1" applyAlignment="1">
      <alignment horizontal="right"/>
    </xf>
    <xf numFmtId="3" fontId="3" fillId="0" borderId="0" xfId="0" applyNumberFormat="1" applyFont="1" applyFill="1" applyBorder="1" applyAlignment="1">
      <alignment/>
    </xf>
    <xf numFmtId="165" fontId="3" fillId="0" borderId="0" xfId="0" applyNumberFormat="1" applyFont="1" applyFill="1" applyBorder="1" applyAlignment="1">
      <alignment/>
    </xf>
    <xf numFmtId="3" fontId="3" fillId="0" borderId="14" xfId="0" applyNumberFormat="1" applyFont="1" applyFill="1" applyBorder="1" applyAlignment="1">
      <alignment/>
    </xf>
    <xf numFmtId="165" fontId="3" fillId="0" borderId="15" xfId="0" applyNumberFormat="1" applyFont="1" applyFill="1" applyBorder="1" applyAlignment="1">
      <alignment/>
    </xf>
    <xf numFmtId="37" fontId="3" fillId="0" borderId="0" xfId="15" applyNumberFormat="1" applyFont="1" applyFill="1" applyBorder="1" applyAlignment="1">
      <alignment/>
    </xf>
    <xf numFmtId="37" fontId="3" fillId="0" borderId="6" xfId="15" applyNumberFormat="1" applyFont="1" applyFill="1" applyBorder="1" applyAlignment="1">
      <alignment/>
    </xf>
    <xf numFmtId="3" fontId="3" fillId="0" borderId="6" xfId="0" applyNumberFormat="1" applyFont="1" applyFill="1" applyBorder="1" applyAlignment="1">
      <alignment/>
    </xf>
    <xf numFmtId="37" fontId="3" fillId="0" borderId="6" xfId="15" applyNumberFormat="1" applyFont="1" applyFill="1" applyBorder="1" applyAlignment="1">
      <alignment horizontal="center"/>
    </xf>
    <xf numFmtId="3" fontId="3" fillId="0" borderId="7" xfId="0" applyNumberFormat="1" applyFont="1" applyFill="1" applyBorder="1" applyAlignment="1">
      <alignment/>
    </xf>
    <xf numFmtId="15" fontId="3" fillId="0" borderId="6" xfId="0" applyNumberFormat="1" applyFont="1" applyFill="1" applyBorder="1" applyAlignment="1">
      <alignment/>
    </xf>
    <xf numFmtId="3" fontId="3" fillId="0" borderId="16" xfId="0" applyNumberFormat="1" applyFont="1" applyFill="1" applyBorder="1" applyAlignment="1">
      <alignment/>
    </xf>
    <xf numFmtId="165" fontId="3" fillId="0" borderId="16" xfId="0" applyNumberFormat="1" applyFont="1" applyFill="1" applyBorder="1" applyAlignment="1">
      <alignment/>
    </xf>
    <xf numFmtId="3" fontId="3" fillId="0" borderId="17" xfId="0" applyNumberFormat="1" applyFont="1" applyFill="1" applyBorder="1" applyAlignment="1">
      <alignment/>
    </xf>
    <xf numFmtId="165" fontId="3" fillId="0" borderId="18" xfId="0" applyNumberFormat="1" applyFont="1" applyFill="1" applyBorder="1" applyAlignment="1">
      <alignment/>
    </xf>
    <xf numFmtId="165" fontId="3" fillId="0" borderId="1" xfId="0" applyNumberFormat="1" applyFont="1" applyFill="1" applyBorder="1" applyAlignment="1">
      <alignment/>
    </xf>
    <xf numFmtId="37" fontId="3" fillId="0" borderId="16" xfId="15" applyNumberFormat="1" applyFont="1" applyFill="1" applyBorder="1" applyAlignment="1">
      <alignment/>
    </xf>
    <xf numFmtId="37" fontId="3" fillId="0" borderId="8" xfId="15" applyNumberFormat="1" applyFont="1" applyFill="1" applyBorder="1" applyAlignment="1">
      <alignment/>
    </xf>
    <xf numFmtId="3" fontId="3" fillId="0" borderId="8" xfId="0" applyNumberFormat="1" applyFont="1" applyFill="1" applyBorder="1" applyAlignment="1">
      <alignment/>
    </xf>
    <xf numFmtId="37" fontId="3" fillId="0" borderId="8" xfId="15" applyNumberFormat="1" applyFont="1" applyFill="1" applyBorder="1" applyAlignment="1">
      <alignment horizontal="center"/>
    </xf>
    <xf numFmtId="15" fontId="3" fillId="0" borderId="8" xfId="0" applyNumberFormat="1" applyFont="1" applyFill="1" applyBorder="1" applyAlignment="1">
      <alignment/>
    </xf>
    <xf numFmtId="3" fontId="3" fillId="0" borderId="0" xfId="0" applyNumberFormat="1" applyFont="1" applyFill="1" applyAlignment="1">
      <alignment/>
    </xf>
    <xf numFmtId="3" fontId="3" fillId="0" borderId="0" xfId="15" applyNumberFormat="1" applyFont="1" applyFill="1" applyBorder="1" applyAlignment="1">
      <alignment/>
    </xf>
    <xf numFmtId="3" fontId="3" fillId="0" borderId="6" xfId="15" applyNumberFormat="1" applyFont="1" applyFill="1" applyBorder="1" applyAlignment="1">
      <alignment/>
    </xf>
    <xf numFmtId="3" fontId="3" fillId="0" borderId="2" xfId="0" applyNumberFormat="1" applyFont="1" applyFill="1" applyBorder="1" applyAlignment="1">
      <alignment/>
    </xf>
    <xf numFmtId="3" fontId="3" fillId="0" borderId="6" xfId="15" applyNumberFormat="1" applyFont="1" applyFill="1" applyBorder="1" applyAlignment="1">
      <alignment horizontal="center"/>
    </xf>
    <xf numFmtId="165" fontId="3" fillId="0" borderId="0" xfId="0" applyNumberFormat="1" applyFont="1" applyFill="1" applyAlignment="1">
      <alignment/>
    </xf>
    <xf numFmtId="165" fontId="3" fillId="0" borderId="14" xfId="0" applyNumberFormat="1" applyFont="1" applyFill="1" applyBorder="1" applyAlignment="1">
      <alignment/>
    </xf>
    <xf numFmtId="165" fontId="3" fillId="0" borderId="6" xfId="0" applyNumberFormat="1" applyFont="1" applyFill="1" applyBorder="1" applyAlignment="1">
      <alignment/>
    </xf>
    <xf numFmtId="165" fontId="3" fillId="0" borderId="2" xfId="0" applyNumberFormat="1" applyFont="1" applyFill="1" applyBorder="1" applyAlignment="1">
      <alignment horizontal="center"/>
    </xf>
    <xf numFmtId="9" fontId="3" fillId="0" borderId="2" xfId="0" applyNumberFormat="1" applyFont="1" applyFill="1" applyBorder="1" applyAlignment="1">
      <alignment/>
    </xf>
    <xf numFmtId="15" fontId="3" fillId="0" borderId="7" xfId="0" applyNumberFormat="1" applyFont="1" applyFill="1" applyBorder="1" applyAlignment="1">
      <alignment/>
    </xf>
    <xf numFmtId="3" fontId="3" fillId="0" borderId="10" xfId="0" applyNumberFormat="1" applyFont="1" applyFill="1" applyBorder="1" applyAlignment="1">
      <alignment/>
    </xf>
    <xf numFmtId="165" fontId="3" fillId="0" borderId="10" xfId="0" applyNumberFormat="1" applyFont="1" applyFill="1" applyBorder="1" applyAlignment="1">
      <alignment/>
    </xf>
    <xf numFmtId="3" fontId="3" fillId="0" borderId="19" xfId="0" applyNumberFormat="1" applyFont="1" applyFill="1" applyBorder="1" applyAlignment="1">
      <alignment/>
    </xf>
    <xf numFmtId="165" fontId="3" fillId="0" borderId="20" xfId="0" applyNumberFormat="1" applyFont="1" applyFill="1" applyBorder="1" applyAlignment="1">
      <alignment/>
    </xf>
    <xf numFmtId="165" fontId="3" fillId="0" borderId="11" xfId="0" applyNumberFormat="1" applyFont="1" applyFill="1" applyBorder="1" applyAlignment="1">
      <alignment/>
    </xf>
    <xf numFmtId="3" fontId="3" fillId="0" borderId="9" xfId="0" applyNumberFormat="1" applyFont="1" applyFill="1" applyBorder="1" applyAlignment="1">
      <alignment/>
    </xf>
    <xf numFmtId="3" fontId="3" fillId="0" borderId="9" xfId="0" applyNumberFormat="1" applyFont="1" applyFill="1" applyBorder="1" applyAlignment="1">
      <alignment horizontal="center"/>
    </xf>
    <xf numFmtId="10" fontId="3" fillId="0" borderId="16" xfId="0" applyNumberFormat="1" applyFont="1" applyFill="1" applyBorder="1" applyAlignment="1">
      <alignment/>
    </xf>
    <xf numFmtId="10" fontId="3" fillId="0" borderId="18" xfId="0" applyNumberFormat="1" applyFont="1" applyFill="1" applyBorder="1" applyAlignment="1">
      <alignment/>
    </xf>
    <xf numFmtId="10" fontId="3" fillId="0" borderId="1" xfId="0" applyNumberFormat="1" applyFont="1" applyFill="1" applyBorder="1" applyAlignment="1">
      <alignment/>
    </xf>
    <xf numFmtId="3" fontId="1" fillId="0" borderId="0" xfId="0" applyNumberFormat="1" applyFont="1" applyFill="1" applyBorder="1" applyAlignment="1">
      <alignment/>
    </xf>
    <xf numFmtId="165" fontId="1" fillId="0" borderId="0" xfId="21" applyNumberFormat="1" applyFont="1" applyFill="1" applyBorder="1" applyAlignment="1">
      <alignment/>
    </xf>
    <xf numFmtId="3" fontId="1" fillId="0" borderId="14" xfId="0" applyNumberFormat="1" applyFont="1" applyFill="1" applyBorder="1" applyAlignment="1">
      <alignment/>
    </xf>
    <xf numFmtId="165" fontId="1" fillId="0" borderId="2" xfId="21" applyNumberFormat="1" applyFont="1" applyFill="1" applyBorder="1" applyAlignment="1">
      <alignment/>
    </xf>
    <xf numFmtId="37" fontId="1" fillId="0" borderId="6" xfId="15" applyNumberFormat="1" applyFont="1" applyFill="1" applyBorder="1" applyAlignment="1">
      <alignment horizontal="center"/>
    </xf>
    <xf numFmtId="15" fontId="1" fillId="0" borderId="6" xfId="0" applyNumberFormat="1" applyFont="1" applyFill="1" applyBorder="1" applyAlignment="1">
      <alignment/>
    </xf>
    <xf numFmtId="37" fontId="1" fillId="0" borderId="21" xfId="15" applyNumberFormat="1" applyFont="1" applyFill="1" applyBorder="1" applyAlignment="1">
      <alignment horizontal="right"/>
    </xf>
    <xf numFmtId="3" fontId="1" fillId="0" borderId="21" xfId="0" applyNumberFormat="1" applyFont="1" applyFill="1" applyBorder="1" applyAlignment="1">
      <alignment/>
    </xf>
    <xf numFmtId="3" fontId="1" fillId="0" borderId="22" xfId="0" applyNumberFormat="1" applyFont="1" applyFill="1" applyBorder="1" applyAlignment="1">
      <alignment/>
    </xf>
    <xf numFmtId="3" fontId="1" fillId="0" borderId="12" xfId="0" applyNumberFormat="1" applyFont="1" applyFill="1" applyBorder="1" applyAlignment="1">
      <alignment/>
    </xf>
    <xf numFmtId="165" fontId="1" fillId="0" borderId="12" xfId="21" applyNumberFormat="1" applyFont="1" applyFill="1" applyBorder="1" applyAlignment="1">
      <alignment/>
    </xf>
    <xf numFmtId="3" fontId="1" fillId="0" borderId="23" xfId="0" applyNumberFormat="1" applyFont="1" applyFill="1" applyBorder="1" applyAlignment="1">
      <alignment/>
    </xf>
    <xf numFmtId="165" fontId="1" fillId="0" borderId="3" xfId="21" applyNumberFormat="1" applyFont="1" applyFill="1" applyBorder="1" applyAlignment="1">
      <alignment/>
    </xf>
    <xf numFmtId="37" fontId="1" fillId="0" borderId="7" xfId="15" applyNumberFormat="1" applyFont="1" applyFill="1" applyBorder="1" applyAlignment="1">
      <alignment horizontal="center"/>
    </xf>
    <xf numFmtId="15" fontId="1" fillId="0" borderId="7" xfId="0" applyNumberFormat="1" applyFont="1" applyFill="1" applyBorder="1" applyAlignment="1">
      <alignment/>
    </xf>
    <xf numFmtId="37" fontId="1" fillId="0" borderId="8" xfId="15" applyNumberFormat="1" applyFont="1" applyFill="1" applyBorder="1" applyAlignment="1">
      <alignment/>
    </xf>
    <xf numFmtId="37" fontId="1" fillId="0" borderId="24" xfId="15" applyNumberFormat="1" applyFont="1" applyFill="1" applyBorder="1" applyAlignment="1">
      <alignment/>
    </xf>
    <xf numFmtId="37" fontId="1" fillId="0" borderId="6" xfId="15" applyNumberFormat="1" applyFont="1" applyFill="1" applyBorder="1" applyAlignment="1">
      <alignment/>
    </xf>
    <xf numFmtId="3" fontId="1" fillId="0" borderId="6" xfId="0" applyNumberFormat="1" applyFont="1" applyFill="1" applyBorder="1" applyAlignment="1">
      <alignment/>
    </xf>
    <xf numFmtId="37" fontId="1" fillId="0" borderId="0" xfId="0" applyNumberFormat="1" applyFont="1" applyFill="1" applyBorder="1" applyAlignment="1">
      <alignment horizontal="center"/>
    </xf>
    <xf numFmtId="3" fontId="1" fillId="0" borderId="7" xfId="0" applyNumberFormat="1" applyFont="1" applyFill="1" applyBorder="1" applyAlignment="1">
      <alignment/>
    </xf>
    <xf numFmtId="3" fontId="1" fillId="0" borderId="12" xfId="0" applyNumberFormat="1" applyFont="1" applyFill="1" applyBorder="1" applyAlignment="1">
      <alignment horizontal="center"/>
    </xf>
    <xf numFmtId="3" fontId="1" fillId="0" borderId="24" xfId="0" applyNumberFormat="1" applyFont="1" applyFill="1" applyBorder="1" applyAlignment="1">
      <alignment/>
    </xf>
    <xf numFmtId="3" fontId="1" fillId="0" borderId="16" xfId="0" applyNumberFormat="1" applyFont="1" applyFill="1" applyBorder="1" applyAlignment="1">
      <alignment/>
    </xf>
    <xf numFmtId="3" fontId="1" fillId="0" borderId="17" xfId="0" applyNumberFormat="1" applyFont="1" applyFill="1" applyBorder="1" applyAlignment="1">
      <alignment/>
    </xf>
    <xf numFmtId="3" fontId="1" fillId="0" borderId="1" xfId="0" applyNumberFormat="1" applyFont="1" applyFill="1" applyBorder="1" applyAlignment="1">
      <alignment/>
    </xf>
    <xf numFmtId="3" fontId="1" fillId="0" borderId="2" xfId="0" applyNumberFormat="1" applyFont="1" applyFill="1" applyBorder="1" applyAlignment="1">
      <alignment horizontal="center"/>
    </xf>
    <xf numFmtId="3" fontId="1" fillId="0" borderId="2" xfId="0" applyNumberFormat="1" applyFont="1" applyFill="1" applyBorder="1" applyAlignment="1">
      <alignment/>
    </xf>
    <xf numFmtId="15" fontId="1" fillId="0" borderId="8" xfId="0" applyNumberFormat="1" applyFont="1" applyFill="1" applyBorder="1" applyAlignment="1">
      <alignment/>
    </xf>
    <xf numFmtId="37" fontId="1" fillId="0" borderId="2" xfId="15" applyNumberFormat="1" applyFont="1" applyFill="1" applyBorder="1" applyAlignment="1">
      <alignment/>
    </xf>
    <xf numFmtId="37" fontId="1" fillId="0" borderId="2" xfId="15" applyNumberFormat="1" applyFont="1" applyFill="1" applyBorder="1" applyAlignment="1">
      <alignment horizontal="center"/>
    </xf>
    <xf numFmtId="37" fontId="1" fillId="0" borderId="2" xfId="0" applyNumberFormat="1" applyFont="1" applyFill="1" applyBorder="1" applyAlignment="1">
      <alignment horizontal="center"/>
    </xf>
    <xf numFmtId="37" fontId="1" fillId="0" borderId="3" xfId="15" applyNumberFormat="1" applyFont="1" applyFill="1" applyBorder="1" applyAlignment="1">
      <alignment horizontal="center"/>
    </xf>
    <xf numFmtId="3" fontId="1" fillId="0" borderId="3" xfId="0" applyNumberFormat="1" applyFont="1" applyFill="1" applyBorder="1" applyAlignment="1">
      <alignment/>
    </xf>
    <xf numFmtId="15" fontId="3" fillId="0" borderId="6" xfId="0" applyNumberFormat="1" applyFont="1" applyFill="1" applyBorder="1" applyAlignment="1">
      <alignment horizontal="center"/>
    </xf>
    <xf numFmtId="165" fontId="1" fillId="0" borderId="25" xfId="21" applyNumberFormat="1" applyFont="1" applyFill="1" applyBorder="1" applyAlignment="1">
      <alignment/>
    </xf>
    <xf numFmtId="37" fontId="1" fillId="0" borderId="3" xfId="15" applyNumberFormat="1" applyFont="1" applyFill="1" applyBorder="1" applyAlignment="1">
      <alignment/>
    </xf>
    <xf numFmtId="4" fontId="1" fillId="0" borderId="9" xfId="0" applyNumberFormat="1" applyFont="1" applyFill="1" applyBorder="1" applyAlignment="1">
      <alignment/>
    </xf>
    <xf numFmtId="165" fontId="1" fillId="0" borderId="9" xfId="21" applyNumberFormat="1" applyFont="1" applyFill="1" applyBorder="1" applyAlignment="1">
      <alignment/>
    </xf>
    <xf numFmtId="3" fontId="1" fillId="0" borderId="9" xfId="0" applyNumberFormat="1" applyFont="1" applyFill="1" applyBorder="1" applyAlignment="1">
      <alignment/>
    </xf>
    <xf numFmtId="37" fontId="1" fillId="0" borderId="9" xfId="15" applyNumberFormat="1" applyFont="1" applyFill="1" applyBorder="1" applyAlignment="1">
      <alignment horizontal="centerContinuous" wrapText="1"/>
    </xf>
    <xf numFmtId="37" fontId="1" fillId="0" borderId="9" xfId="15" applyNumberFormat="1" applyFont="1" applyFill="1" applyBorder="1" applyAlignment="1">
      <alignment/>
    </xf>
    <xf numFmtId="37" fontId="1" fillId="0" borderId="9" xfId="15" applyNumberFormat="1" applyFont="1" applyFill="1" applyBorder="1" applyAlignment="1">
      <alignment horizontal="center" wrapText="1"/>
    </xf>
    <xf numFmtId="1" fontId="1" fillId="0" borderId="9" xfId="0" applyNumberFormat="1" applyFont="1" applyFill="1" applyBorder="1" applyAlignment="1">
      <alignment/>
    </xf>
    <xf numFmtId="15" fontId="1" fillId="0" borderId="11" xfId="0" applyNumberFormat="1" applyFont="1" applyFill="1" applyBorder="1" applyAlignment="1">
      <alignment/>
    </xf>
    <xf numFmtId="37" fontId="1" fillId="0" borderId="9" xfId="15" applyNumberFormat="1" applyFont="1" applyFill="1" applyBorder="1" applyAlignment="1">
      <alignment horizontal="right"/>
    </xf>
    <xf numFmtId="37" fontId="1" fillId="0" borderId="9" xfId="15" applyNumberFormat="1" applyFont="1" applyFill="1" applyBorder="1" applyAlignment="1">
      <alignment horizontal="center"/>
    </xf>
    <xf numFmtId="15" fontId="1" fillId="0" borderId="3" xfId="0" applyNumberFormat="1" applyFont="1" applyFill="1" applyBorder="1" applyAlignment="1">
      <alignment/>
    </xf>
    <xf numFmtId="3" fontId="1" fillId="0" borderId="26" xfId="0" applyNumberFormat="1" applyFont="1" applyFill="1" applyBorder="1" applyAlignment="1">
      <alignment/>
    </xf>
    <xf numFmtId="165" fontId="1" fillId="0" borderId="27" xfId="21" applyNumberFormat="1" applyFont="1" applyFill="1" applyBorder="1" applyAlignment="1">
      <alignment/>
    </xf>
    <xf numFmtId="3" fontId="1" fillId="0" borderId="27" xfId="0" applyNumberFormat="1" applyFont="1" applyFill="1" applyBorder="1" applyAlignment="1">
      <alignment/>
    </xf>
    <xf numFmtId="37" fontId="1" fillId="0" borderId="27" xfId="15" applyNumberFormat="1" applyFont="1" applyFill="1" applyBorder="1" applyAlignment="1">
      <alignment/>
    </xf>
    <xf numFmtId="37" fontId="1" fillId="0" borderId="28" xfId="15" applyNumberFormat="1" applyFont="1" applyFill="1" applyBorder="1" applyAlignment="1">
      <alignment/>
    </xf>
    <xf numFmtId="37" fontId="1" fillId="0" borderId="27" xfId="15" applyNumberFormat="1" applyFont="1" applyFill="1" applyBorder="1" applyAlignment="1">
      <alignment horizontal="center"/>
    </xf>
    <xf numFmtId="1" fontId="1" fillId="0" borderId="27" xfId="0" applyNumberFormat="1" applyFont="1" applyFill="1" applyBorder="1" applyAlignment="1">
      <alignment/>
    </xf>
    <xf numFmtId="15" fontId="1" fillId="0" borderId="13" xfId="0" applyNumberFormat="1" applyFont="1" applyFill="1" applyBorder="1" applyAlignment="1">
      <alignment/>
    </xf>
    <xf numFmtId="4" fontId="8" fillId="0" borderId="11" xfId="0" applyNumberFormat="1" applyFont="1" applyFill="1" applyBorder="1" applyAlignment="1">
      <alignment horizontal="left" vertical="center" wrapText="1"/>
    </xf>
    <xf numFmtId="4" fontId="1" fillId="0" borderId="10" xfId="0" applyNumberFormat="1" applyFont="1" applyFill="1" applyBorder="1" applyAlignment="1">
      <alignment horizontal="center" vertical="center" wrapText="1"/>
    </xf>
    <xf numFmtId="10" fontId="1" fillId="0" borderId="10" xfId="0" applyNumberFormat="1" applyFont="1" applyFill="1" applyBorder="1" applyAlignment="1">
      <alignment horizontal="center" vertical="center" wrapText="1"/>
    </xf>
    <xf numFmtId="4" fontId="1" fillId="0" borderId="19" xfId="0" applyNumberFormat="1" applyFont="1" applyFill="1" applyBorder="1" applyAlignment="1">
      <alignment horizontal="center" vertical="center" wrapText="1"/>
    </xf>
    <xf numFmtId="10" fontId="1" fillId="0" borderId="20" xfId="0" applyNumberFormat="1" applyFont="1" applyFill="1" applyBorder="1" applyAlignment="1">
      <alignment horizontal="center" vertical="center" wrapText="1"/>
    </xf>
    <xf numFmtId="10" fontId="1" fillId="0" borderId="11" xfId="0" applyNumberFormat="1" applyFont="1" applyFill="1" applyBorder="1" applyAlignment="1">
      <alignment horizontal="center" vertical="center" wrapText="1"/>
    </xf>
    <xf numFmtId="37" fontId="1" fillId="0" borderId="11" xfId="15" applyNumberFormat="1" applyFont="1" applyFill="1" applyBorder="1" applyAlignment="1">
      <alignment horizontal="center" vertical="center" wrapText="1"/>
    </xf>
    <xf numFmtId="37" fontId="1" fillId="0" borderId="9" xfId="15"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15" fontId="1" fillId="0" borderId="9" xfId="0" applyNumberFormat="1"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OR%20Pending%20Workload%20-%20New\VOR%20Rating%20Workloa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MWL%20TEMP%20FOLDER\VOR%20Pending%20Workload%20-%20New\NonRating%20Workload%20workshee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MMWL%20TEMP%20FOLDER\FY09%20Appeals%20Repor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MMWL%20TEMP%20FOLDER\predischar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MMWL%20TEMP%20FOLDER\VOR%20Pending%20Workload%20-%20New\Rating%20Validation.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SV)EXPORT(6)"/>
      <sheetName val="VOR Rating Workload"/>
      <sheetName val=".CSV)EXPOR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SV)EXPORT(4)"/>
    </sheetNames>
    <sheetDataSet>
      <sheetData sheetId="0">
        <row r="7">
          <cell r="F7">
            <v>2759</v>
          </cell>
          <cell r="G7">
            <v>1040</v>
          </cell>
        </row>
        <row r="8">
          <cell r="F8">
            <v>1176</v>
          </cell>
          <cell r="G8">
            <v>71</v>
          </cell>
        </row>
        <row r="9">
          <cell r="F9">
            <v>1277</v>
          </cell>
          <cell r="G9">
            <v>201</v>
          </cell>
        </row>
        <row r="10">
          <cell r="F10">
            <v>2244</v>
          </cell>
          <cell r="G10">
            <v>85</v>
          </cell>
        </row>
        <row r="11">
          <cell r="F11">
            <v>1828</v>
          </cell>
          <cell r="G11">
            <v>258</v>
          </cell>
        </row>
        <row r="12">
          <cell r="F12">
            <v>503</v>
          </cell>
          <cell r="G12">
            <v>28</v>
          </cell>
        </row>
        <row r="13">
          <cell r="F13">
            <v>3795</v>
          </cell>
          <cell r="G13">
            <v>765</v>
          </cell>
        </row>
        <row r="14">
          <cell r="F14">
            <v>262</v>
          </cell>
          <cell r="G14">
            <v>13</v>
          </cell>
        </row>
        <row r="15">
          <cell r="F15">
            <v>1876</v>
          </cell>
          <cell r="G15">
            <v>857</v>
          </cell>
        </row>
        <row r="16">
          <cell r="F16">
            <v>485</v>
          </cell>
          <cell r="G16">
            <v>124</v>
          </cell>
        </row>
        <row r="17">
          <cell r="F17">
            <v>51842</v>
          </cell>
          <cell r="G17">
            <v>14987</v>
          </cell>
        </row>
        <row r="18">
          <cell r="F18">
            <v>2827</v>
          </cell>
          <cell r="G18">
            <v>447</v>
          </cell>
        </row>
        <row r="19">
          <cell r="F19">
            <v>184</v>
          </cell>
          <cell r="G19">
            <v>5</v>
          </cell>
        </row>
        <row r="20">
          <cell r="F20">
            <v>661</v>
          </cell>
          <cell r="G20">
            <v>18</v>
          </cell>
        </row>
        <row r="21">
          <cell r="F21">
            <v>81</v>
          </cell>
          <cell r="G21">
            <v>1</v>
          </cell>
        </row>
        <row r="22">
          <cell r="F22">
            <v>134</v>
          </cell>
          <cell r="G22">
            <v>6</v>
          </cell>
        </row>
        <row r="24">
          <cell r="F24">
            <v>5926</v>
          </cell>
          <cell r="G24">
            <v>1626</v>
          </cell>
        </row>
        <row r="25">
          <cell r="F25">
            <v>1621</v>
          </cell>
          <cell r="G25">
            <v>219</v>
          </cell>
        </row>
        <row r="26">
          <cell r="F26">
            <v>803</v>
          </cell>
          <cell r="G26">
            <v>66</v>
          </cell>
        </row>
        <row r="27">
          <cell r="F27">
            <v>1629</v>
          </cell>
          <cell r="G27">
            <v>123</v>
          </cell>
        </row>
        <row r="28">
          <cell r="F28">
            <v>1155</v>
          </cell>
          <cell r="G28">
            <v>115</v>
          </cell>
        </row>
        <row r="29">
          <cell r="F29">
            <v>4717</v>
          </cell>
          <cell r="G29">
            <v>836</v>
          </cell>
        </row>
        <row r="30">
          <cell r="F30">
            <v>849</v>
          </cell>
          <cell r="G30">
            <v>6</v>
          </cell>
        </row>
        <row r="31">
          <cell r="F31">
            <v>1505</v>
          </cell>
          <cell r="G31">
            <v>65</v>
          </cell>
        </row>
        <row r="32">
          <cell r="F32">
            <v>528</v>
          </cell>
          <cell r="G32">
            <v>26</v>
          </cell>
        </row>
        <row r="33">
          <cell r="F33">
            <v>8740</v>
          </cell>
          <cell r="G33">
            <v>1593</v>
          </cell>
        </row>
        <row r="34">
          <cell r="F34">
            <v>42</v>
          </cell>
          <cell r="G34">
            <v>24</v>
          </cell>
        </row>
        <row r="35">
          <cell r="F35">
            <v>6316</v>
          </cell>
          <cell r="G35">
            <v>326</v>
          </cell>
        </row>
        <row r="37">
          <cell r="F37">
            <v>2697</v>
          </cell>
          <cell r="G37">
            <v>559</v>
          </cell>
        </row>
        <row r="38">
          <cell r="F38">
            <v>858</v>
          </cell>
          <cell r="G38">
            <v>44</v>
          </cell>
        </row>
        <row r="39">
          <cell r="F39">
            <v>137</v>
          </cell>
          <cell r="G39">
            <v>4</v>
          </cell>
        </row>
        <row r="40">
          <cell r="F40">
            <v>3682</v>
          </cell>
          <cell r="G40">
            <v>685</v>
          </cell>
        </row>
        <row r="41">
          <cell r="F41">
            <v>333</v>
          </cell>
          <cell r="G41">
            <v>6</v>
          </cell>
        </row>
        <row r="42">
          <cell r="F42">
            <v>1048</v>
          </cell>
          <cell r="G42">
            <v>78</v>
          </cell>
        </row>
        <row r="43">
          <cell r="F43">
            <v>31487</v>
          </cell>
          <cell r="G43">
            <v>6988</v>
          </cell>
        </row>
        <row r="44">
          <cell r="F44">
            <v>1025</v>
          </cell>
          <cell r="G44">
            <v>35</v>
          </cell>
        </row>
        <row r="45">
          <cell r="F45">
            <v>634</v>
          </cell>
          <cell r="G45">
            <v>62</v>
          </cell>
        </row>
        <row r="46">
          <cell r="F46">
            <v>110</v>
          </cell>
          <cell r="G46">
            <v>1</v>
          </cell>
        </row>
        <row r="47">
          <cell r="F47">
            <v>1160</v>
          </cell>
          <cell r="G47">
            <v>199</v>
          </cell>
        </row>
        <row r="48">
          <cell r="F48">
            <v>30180</v>
          </cell>
          <cell r="G48">
            <v>8311</v>
          </cell>
        </row>
        <row r="49">
          <cell r="F49">
            <v>3192</v>
          </cell>
          <cell r="G49">
            <v>133</v>
          </cell>
        </row>
        <row r="50">
          <cell r="F50">
            <v>780</v>
          </cell>
          <cell r="G50">
            <v>15</v>
          </cell>
        </row>
        <row r="52">
          <cell r="F52">
            <v>682</v>
          </cell>
          <cell r="G52">
            <v>61</v>
          </cell>
        </row>
        <row r="53">
          <cell r="F53">
            <v>522</v>
          </cell>
          <cell r="G53">
            <v>60</v>
          </cell>
        </row>
        <row r="54">
          <cell r="F54">
            <v>410</v>
          </cell>
          <cell r="G54">
            <v>14</v>
          </cell>
        </row>
        <row r="55">
          <cell r="F55">
            <v>1859</v>
          </cell>
          <cell r="G55">
            <v>171</v>
          </cell>
        </row>
        <row r="56">
          <cell r="F56">
            <v>367</v>
          </cell>
          <cell r="G56">
            <v>4</v>
          </cell>
        </row>
        <row r="57">
          <cell r="F57">
            <v>410</v>
          </cell>
          <cell r="G57">
            <v>40</v>
          </cell>
        </row>
        <row r="58">
          <cell r="F58">
            <v>1053</v>
          </cell>
          <cell r="G58">
            <v>139</v>
          </cell>
        </row>
        <row r="59">
          <cell r="F59">
            <v>27688</v>
          </cell>
          <cell r="G59">
            <v>49</v>
          </cell>
        </row>
        <row r="60">
          <cell r="F60">
            <v>4344</v>
          </cell>
          <cell r="G60">
            <v>1588</v>
          </cell>
        </row>
        <row r="61">
          <cell r="F61">
            <v>1477</v>
          </cell>
          <cell r="G61">
            <v>60</v>
          </cell>
        </row>
        <row r="62">
          <cell r="F62">
            <v>3755</v>
          </cell>
          <cell r="G62">
            <v>1004</v>
          </cell>
        </row>
        <row r="63">
          <cell r="F63">
            <v>268</v>
          </cell>
          <cell r="G63">
            <v>13</v>
          </cell>
        </row>
        <row r="64">
          <cell r="F64">
            <v>1259</v>
          </cell>
          <cell r="G64">
            <v>94</v>
          </cell>
        </row>
        <row r="65">
          <cell r="F65">
            <v>876</v>
          </cell>
          <cell r="G65">
            <v>6</v>
          </cell>
        </row>
        <row r="66">
          <cell r="F66">
            <v>5830</v>
          </cell>
          <cell r="G66">
            <v>1160</v>
          </cell>
        </row>
        <row r="67">
          <cell r="F67">
            <v>8</v>
          </cell>
          <cell r="G67">
            <v>2</v>
          </cell>
        </row>
        <row r="68">
          <cell r="F68">
            <v>1</v>
          </cell>
          <cell r="G68">
            <v>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6-22-09 "/>
      <sheetName val="06-13-09x"/>
      <sheetName val="06-06-09x"/>
      <sheetName val="05-30-09x"/>
      <sheetName val="03-23-09x"/>
      <sheetName val="03-16-09x"/>
      <sheetName val="03-09-09x"/>
      <sheetName val="03-02-09x"/>
      <sheetName val="2-23-09x"/>
      <sheetName val="2-17-09x"/>
      <sheetName val="2-9-09x"/>
      <sheetName val="2-2-09x"/>
      <sheetName val="1-26-09x "/>
      <sheetName val="1-21-09x"/>
      <sheetName val="1-12-09x"/>
      <sheetName val="1-05-09x"/>
      <sheetName val="12-29-08x"/>
      <sheetName val="12-22-08x"/>
      <sheetName val="12-15-08x"/>
      <sheetName val="12-08-08 x"/>
      <sheetName val="12-01-08x"/>
      <sheetName val="11-24-08 x"/>
      <sheetName val="11-17-08 x"/>
      <sheetName val="11-10-08 x"/>
      <sheetName val="11-03-08 x"/>
      <sheetName val="10-27-08 x "/>
      <sheetName val="10-20-08  x"/>
      <sheetName val="10-14-08  x"/>
      <sheetName val="10-06-08  x"/>
    </sheetNames>
    <sheetDataSet>
      <sheetData sheetId="0">
        <row r="9">
          <cell r="J9">
            <v>2107</v>
          </cell>
          <cell r="P9">
            <v>194</v>
          </cell>
        </row>
        <row r="10">
          <cell r="J10">
            <v>2167</v>
          </cell>
          <cell r="P10">
            <v>354</v>
          </cell>
        </row>
        <row r="11">
          <cell r="J11">
            <v>817</v>
          </cell>
          <cell r="P11">
            <v>322</v>
          </cell>
        </row>
        <row r="12">
          <cell r="J12">
            <v>6118</v>
          </cell>
          <cell r="P12">
            <v>578</v>
          </cell>
        </row>
        <row r="13">
          <cell r="J13">
            <v>3927</v>
          </cell>
          <cell r="P13">
            <v>503</v>
          </cell>
        </row>
        <row r="14">
          <cell r="J14">
            <v>1015</v>
          </cell>
          <cell r="P14">
            <v>238</v>
          </cell>
        </row>
        <row r="15">
          <cell r="J15">
            <v>2819</v>
          </cell>
          <cell r="P15">
            <v>436</v>
          </cell>
        </row>
        <row r="16">
          <cell r="J16">
            <v>616</v>
          </cell>
          <cell r="P16">
            <v>99</v>
          </cell>
        </row>
        <row r="17">
          <cell r="J17">
            <v>2196</v>
          </cell>
          <cell r="P17">
            <v>366</v>
          </cell>
        </row>
        <row r="18">
          <cell r="J18">
            <v>1542</v>
          </cell>
          <cell r="P18">
            <v>311</v>
          </cell>
        </row>
        <row r="19">
          <cell r="J19">
            <v>3046</v>
          </cell>
          <cell r="P19">
            <v>597</v>
          </cell>
        </row>
        <row r="22">
          <cell r="J22">
            <v>1947</v>
          </cell>
          <cell r="P22">
            <v>290</v>
          </cell>
        </row>
        <row r="25">
          <cell r="J25">
            <v>1085</v>
          </cell>
          <cell r="P25">
            <v>212</v>
          </cell>
        </row>
        <row r="26">
          <cell r="J26">
            <v>629</v>
          </cell>
          <cell r="P26">
            <v>104</v>
          </cell>
        </row>
        <row r="27">
          <cell r="J27">
            <v>353</v>
          </cell>
          <cell r="P27">
            <v>51</v>
          </cell>
        </row>
        <row r="30">
          <cell r="J30">
            <v>435</v>
          </cell>
          <cell r="P30">
            <v>50</v>
          </cell>
        </row>
        <row r="32">
          <cell r="J32">
            <v>6008</v>
          </cell>
          <cell r="P32">
            <v>824</v>
          </cell>
        </row>
        <row r="33">
          <cell r="J33">
            <v>2922</v>
          </cell>
          <cell r="P33">
            <v>741</v>
          </cell>
        </row>
        <row r="34">
          <cell r="J34">
            <v>2174</v>
          </cell>
          <cell r="P34">
            <v>277</v>
          </cell>
        </row>
        <row r="35">
          <cell r="J35">
            <v>2483</v>
          </cell>
          <cell r="P35">
            <v>149</v>
          </cell>
        </row>
        <row r="36">
          <cell r="J36">
            <v>1749</v>
          </cell>
          <cell r="P36">
            <v>330</v>
          </cell>
        </row>
        <row r="37">
          <cell r="J37">
            <v>7989</v>
          </cell>
          <cell r="P37">
            <v>571</v>
          </cell>
        </row>
        <row r="38">
          <cell r="J38">
            <v>3838</v>
          </cell>
          <cell r="P38">
            <v>624</v>
          </cell>
        </row>
        <row r="39">
          <cell r="J39">
            <v>3987</v>
          </cell>
          <cell r="P39">
            <v>999</v>
          </cell>
        </row>
        <row r="40">
          <cell r="J40">
            <v>3271</v>
          </cell>
          <cell r="P40">
            <v>376</v>
          </cell>
        </row>
        <row r="41">
          <cell r="J41">
            <v>7089</v>
          </cell>
          <cell r="P41">
            <v>1379</v>
          </cell>
        </row>
        <row r="42">
          <cell r="J42">
            <v>7</v>
          </cell>
          <cell r="P42">
            <v>1</v>
          </cell>
        </row>
        <row r="43">
          <cell r="J43">
            <v>5426</v>
          </cell>
          <cell r="P43">
            <v>686</v>
          </cell>
        </row>
        <row r="45">
          <cell r="J45">
            <v>5867</v>
          </cell>
          <cell r="P45">
            <v>423</v>
          </cell>
        </row>
        <row r="46">
          <cell r="J46">
            <v>1344</v>
          </cell>
          <cell r="P46">
            <v>174</v>
          </cell>
        </row>
        <row r="47">
          <cell r="J47">
            <v>219</v>
          </cell>
          <cell r="P47">
            <v>117</v>
          </cell>
        </row>
        <row r="48">
          <cell r="J48">
            <v>10566</v>
          </cell>
          <cell r="P48">
            <v>823</v>
          </cell>
        </row>
        <row r="51">
          <cell r="J51">
            <v>1097</v>
          </cell>
          <cell r="P51">
            <v>402</v>
          </cell>
        </row>
        <row r="52">
          <cell r="J52">
            <v>2049</v>
          </cell>
          <cell r="P52">
            <v>314</v>
          </cell>
        </row>
        <row r="53">
          <cell r="J53">
            <v>2147</v>
          </cell>
          <cell r="P53">
            <v>437</v>
          </cell>
        </row>
        <row r="56">
          <cell r="J56">
            <v>2756</v>
          </cell>
          <cell r="P56">
            <v>648</v>
          </cell>
        </row>
        <row r="57">
          <cell r="J57">
            <v>2874</v>
          </cell>
          <cell r="P57">
            <v>237</v>
          </cell>
        </row>
        <row r="58">
          <cell r="J58">
            <v>171</v>
          </cell>
          <cell r="P58">
            <v>84</v>
          </cell>
        </row>
        <row r="59">
          <cell r="J59">
            <v>3548</v>
          </cell>
          <cell r="P59">
            <v>575</v>
          </cell>
        </row>
        <row r="60">
          <cell r="J60">
            <v>1757</v>
          </cell>
          <cell r="P60">
            <v>723</v>
          </cell>
        </row>
        <row r="63">
          <cell r="J63">
            <v>7107</v>
          </cell>
          <cell r="P63">
            <v>1247</v>
          </cell>
        </row>
        <row r="64">
          <cell r="J64">
            <v>923</v>
          </cell>
          <cell r="P64">
            <v>243</v>
          </cell>
        </row>
        <row r="66">
          <cell r="J66">
            <v>1724</v>
          </cell>
          <cell r="P66">
            <v>126</v>
          </cell>
        </row>
        <row r="67">
          <cell r="J67">
            <v>251</v>
          </cell>
          <cell r="P67">
            <v>172</v>
          </cell>
        </row>
        <row r="68">
          <cell r="J68">
            <v>515</v>
          </cell>
          <cell r="P68">
            <v>154</v>
          </cell>
        </row>
        <row r="69">
          <cell r="J69">
            <v>3663</v>
          </cell>
          <cell r="P69">
            <v>392</v>
          </cell>
        </row>
        <row r="72">
          <cell r="J72">
            <v>275</v>
          </cell>
          <cell r="P72">
            <v>64</v>
          </cell>
        </row>
        <row r="73">
          <cell r="J73">
            <v>649</v>
          </cell>
          <cell r="P73">
            <v>41</v>
          </cell>
        </row>
        <row r="74">
          <cell r="J74">
            <v>4704</v>
          </cell>
          <cell r="P74">
            <v>692</v>
          </cell>
        </row>
        <row r="75">
          <cell r="J75">
            <v>746</v>
          </cell>
          <cell r="P75">
            <v>212</v>
          </cell>
        </row>
        <row r="76">
          <cell r="J76">
            <v>3920</v>
          </cell>
          <cell r="P76">
            <v>643</v>
          </cell>
        </row>
        <row r="77">
          <cell r="J77">
            <v>2894</v>
          </cell>
          <cell r="P77">
            <v>391</v>
          </cell>
        </row>
        <row r="78">
          <cell r="J78">
            <v>3820</v>
          </cell>
          <cell r="P78">
            <v>366</v>
          </cell>
        </row>
        <row r="79">
          <cell r="J79">
            <v>952</v>
          </cell>
          <cell r="P79">
            <v>138</v>
          </cell>
        </row>
        <row r="80">
          <cell r="J80">
            <v>882</v>
          </cell>
          <cell r="P80">
            <v>351</v>
          </cell>
        </row>
        <row r="81">
          <cell r="J81">
            <v>2737</v>
          </cell>
          <cell r="P81">
            <v>350</v>
          </cell>
        </row>
        <row r="82">
          <cell r="J82">
            <v>3291</v>
          </cell>
          <cell r="P82">
            <v>600</v>
          </cell>
        </row>
        <row r="84">
          <cell r="M84">
            <v>21183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redischarge"/>
    </sheetNames>
    <sheetDataSet>
      <sheetData sheetId="0">
        <row r="7">
          <cell r="D7">
            <v>267</v>
          </cell>
        </row>
        <row r="8">
          <cell r="D8">
            <v>65</v>
          </cell>
        </row>
        <row r="9">
          <cell r="D9">
            <v>127</v>
          </cell>
        </row>
        <row r="10">
          <cell r="D10">
            <v>101</v>
          </cell>
        </row>
        <row r="11">
          <cell r="D11">
            <v>54</v>
          </cell>
        </row>
        <row r="12">
          <cell r="D12">
            <v>69</v>
          </cell>
        </row>
        <row r="13">
          <cell r="D13">
            <v>25</v>
          </cell>
        </row>
        <row r="14">
          <cell r="D14">
            <v>17</v>
          </cell>
        </row>
        <row r="15">
          <cell r="D15">
            <v>47</v>
          </cell>
        </row>
        <row r="16">
          <cell r="D16">
            <v>122</v>
          </cell>
        </row>
        <row r="17">
          <cell r="D17">
            <v>115</v>
          </cell>
        </row>
        <row r="18">
          <cell r="D18">
            <v>441</v>
          </cell>
        </row>
        <row r="19">
          <cell r="D19">
            <v>29</v>
          </cell>
        </row>
        <row r="20">
          <cell r="D20">
            <v>38</v>
          </cell>
        </row>
        <row r="21">
          <cell r="D21">
            <v>2</v>
          </cell>
        </row>
        <row r="22">
          <cell r="D22">
            <v>15</v>
          </cell>
        </row>
        <row r="23">
          <cell r="D23">
            <v>317</v>
          </cell>
        </row>
        <row r="24">
          <cell r="D24">
            <v>123</v>
          </cell>
        </row>
        <row r="25">
          <cell r="D25">
            <v>14</v>
          </cell>
        </row>
        <row r="26">
          <cell r="D26">
            <v>46</v>
          </cell>
        </row>
        <row r="27">
          <cell r="D27">
            <v>132</v>
          </cell>
        </row>
        <row r="28">
          <cell r="D28">
            <v>96</v>
          </cell>
        </row>
        <row r="29">
          <cell r="D29">
            <v>184</v>
          </cell>
        </row>
        <row r="30">
          <cell r="D30">
            <v>879</v>
          </cell>
        </row>
        <row r="31">
          <cell r="D31">
            <v>7</v>
          </cell>
        </row>
        <row r="32">
          <cell r="D32">
            <v>589</v>
          </cell>
        </row>
        <row r="33">
          <cell r="D33">
            <v>1</v>
          </cell>
        </row>
        <row r="34">
          <cell r="D34">
            <v>3711</v>
          </cell>
        </row>
        <row r="35">
          <cell r="D35">
            <v>132</v>
          </cell>
        </row>
        <row r="36">
          <cell r="D36">
            <v>17</v>
          </cell>
        </row>
        <row r="37">
          <cell r="D37">
            <v>28</v>
          </cell>
        </row>
        <row r="38">
          <cell r="D38">
            <v>518</v>
          </cell>
        </row>
        <row r="39">
          <cell r="D39">
            <v>66</v>
          </cell>
        </row>
        <row r="40">
          <cell r="D40">
            <v>46</v>
          </cell>
        </row>
        <row r="41">
          <cell r="D41">
            <v>35</v>
          </cell>
        </row>
        <row r="42">
          <cell r="D42">
            <v>258</v>
          </cell>
        </row>
        <row r="43">
          <cell r="D43">
            <v>114</v>
          </cell>
        </row>
        <row r="44">
          <cell r="D44">
            <v>31</v>
          </cell>
        </row>
        <row r="45">
          <cell r="D45">
            <v>80</v>
          </cell>
        </row>
        <row r="46">
          <cell r="D46">
            <v>30</v>
          </cell>
        </row>
        <row r="47">
          <cell r="D47">
            <v>395</v>
          </cell>
        </row>
        <row r="48">
          <cell r="D48">
            <v>191</v>
          </cell>
        </row>
        <row r="49">
          <cell r="D49">
            <v>100</v>
          </cell>
        </row>
        <row r="50">
          <cell r="D50">
            <v>83</v>
          </cell>
        </row>
        <row r="51">
          <cell r="D51">
            <v>31</v>
          </cell>
        </row>
        <row r="52">
          <cell r="D52">
            <v>465</v>
          </cell>
        </row>
        <row r="53">
          <cell r="D53">
            <v>33</v>
          </cell>
        </row>
        <row r="54">
          <cell r="D54">
            <v>133</v>
          </cell>
        </row>
        <row r="55">
          <cell r="D55">
            <v>156</v>
          </cell>
        </row>
        <row r="56">
          <cell r="D56">
            <v>0</v>
          </cell>
        </row>
        <row r="57">
          <cell r="D57">
            <v>82</v>
          </cell>
        </row>
        <row r="58">
          <cell r="D58">
            <v>144</v>
          </cell>
        </row>
        <row r="59">
          <cell r="D59">
            <v>25</v>
          </cell>
        </row>
        <row r="60">
          <cell r="D60">
            <v>53</v>
          </cell>
        </row>
        <row r="61">
          <cell r="D61">
            <v>2136</v>
          </cell>
        </row>
        <row r="62">
          <cell r="D62">
            <v>970</v>
          </cell>
        </row>
        <row r="63">
          <cell r="D63">
            <v>447</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CSV)EXPORT(3)"/>
    </sheetNames>
    <sheetDataSet>
      <sheetData sheetId="0">
        <row r="7">
          <cell r="B7">
            <v>7559</v>
          </cell>
          <cell r="C7">
            <v>2228</v>
          </cell>
          <cell r="D7">
            <v>12403</v>
          </cell>
          <cell r="E7">
            <v>4215</v>
          </cell>
          <cell r="J7">
            <v>5</v>
          </cell>
        </row>
        <row r="8">
          <cell r="B8">
            <v>3931</v>
          </cell>
          <cell r="C8">
            <v>552</v>
          </cell>
          <cell r="D8">
            <v>5780</v>
          </cell>
          <cell r="E8">
            <v>843</v>
          </cell>
          <cell r="J8">
            <v>0</v>
          </cell>
        </row>
        <row r="9">
          <cell r="B9">
            <v>5118</v>
          </cell>
          <cell r="C9">
            <v>1028</v>
          </cell>
          <cell r="D9">
            <v>6942</v>
          </cell>
          <cell r="E9">
            <v>1398</v>
          </cell>
          <cell r="J9">
            <v>1</v>
          </cell>
        </row>
        <row r="10">
          <cell r="B10">
            <v>10714</v>
          </cell>
          <cell r="C10">
            <v>2357</v>
          </cell>
          <cell r="D10">
            <v>14337</v>
          </cell>
          <cell r="E10">
            <v>2516</v>
          </cell>
          <cell r="J10">
            <v>0</v>
          </cell>
        </row>
        <row r="11">
          <cell r="B11">
            <v>11538</v>
          </cell>
          <cell r="C11">
            <v>3500</v>
          </cell>
          <cell r="D11">
            <v>14840</v>
          </cell>
          <cell r="E11">
            <v>4362</v>
          </cell>
          <cell r="J11">
            <v>1</v>
          </cell>
        </row>
        <row r="12">
          <cell r="B12">
            <v>1698</v>
          </cell>
          <cell r="C12">
            <v>177</v>
          </cell>
          <cell r="D12">
            <v>2927</v>
          </cell>
          <cell r="E12">
            <v>386</v>
          </cell>
          <cell r="J12">
            <v>0</v>
          </cell>
        </row>
        <row r="13">
          <cell r="B13">
            <v>10412</v>
          </cell>
          <cell r="C13">
            <v>2737</v>
          </cell>
          <cell r="D13">
            <v>15255</v>
          </cell>
          <cell r="E13">
            <v>3902</v>
          </cell>
          <cell r="J13">
            <v>1</v>
          </cell>
        </row>
        <row r="14">
          <cell r="B14">
            <v>1229</v>
          </cell>
          <cell r="C14">
            <v>214</v>
          </cell>
          <cell r="D14">
            <v>1645</v>
          </cell>
          <cell r="E14">
            <v>245</v>
          </cell>
          <cell r="J14">
            <v>0</v>
          </cell>
        </row>
        <row r="15">
          <cell r="B15">
            <v>7626</v>
          </cell>
          <cell r="C15">
            <v>2329</v>
          </cell>
          <cell r="D15">
            <v>10966</v>
          </cell>
          <cell r="E15">
            <v>3647</v>
          </cell>
          <cell r="J15">
            <v>1</v>
          </cell>
        </row>
        <row r="16">
          <cell r="B16">
            <v>3046</v>
          </cell>
          <cell r="C16">
            <v>611</v>
          </cell>
          <cell r="D16">
            <v>3943</v>
          </cell>
          <cell r="E16">
            <v>878</v>
          </cell>
          <cell r="J16">
            <v>0</v>
          </cell>
        </row>
        <row r="17">
          <cell r="B17">
            <v>18245</v>
          </cell>
          <cell r="C17">
            <v>2443</v>
          </cell>
          <cell r="D17">
            <v>81209</v>
          </cell>
          <cell r="E17">
            <v>19256</v>
          </cell>
          <cell r="J17">
            <v>7328</v>
          </cell>
        </row>
        <row r="18">
          <cell r="B18">
            <v>5060</v>
          </cell>
          <cell r="C18">
            <v>1321</v>
          </cell>
          <cell r="D18">
            <v>8225</v>
          </cell>
          <cell r="E18">
            <v>1868</v>
          </cell>
          <cell r="J18">
            <v>2</v>
          </cell>
        </row>
        <row r="19">
          <cell r="B19">
            <v>1500</v>
          </cell>
          <cell r="C19">
            <v>153</v>
          </cell>
          <cell r="D19">
            <v>1992</v>
          </cell>
          <cell r="E19">
            <v>240</v>
          </cell>
          <cell r="J19">
            <v>1</v>
          </cell>
        </row>
        <row r="20">
          <cell r="B20">
            <v>1992</v>
          </cell>
          <cell r="C20">
            <v>345</v>
          </cell>
          <cell r="D20">
            <v>2926</v>
          </cell>
          <cell r="E20">
            <v>390</v>
          </cell>
          <cell r="J20">
            <v>0</v>
          </cell>
        </row>
        <row r="21">
          <cell r="B21">
            <v>666</v>
          </cell>
          <cell r="C21">
            <v>161</v>
          </cell>
          <cell r="D21">
            <v>785</v>
          </cell>
          <cell r="E21">
            <v>163</v>
          </cell>
          <cell r="J21">
            <v>0</v>
          </cell>
        </row>
        <row r="22">
          <cell r="B22">
            <v>617</v>
          </cell>
          <cell r="C22">
            <v>41</v>
          </cell>
          <cell r="D22">
            <v>850</v>
          </cell>
          <cell r="E22">
            <v>51</v>
          </cell>
          <cell r="J22">
            <v>0</v>
          </cell>
        </row>
        <row r="23">
          <cell r="B23">
            <v>19010</v>
          </cell>
          <cell r="C23">
            <v>5327</v>
          </cell>
          <cell r="D23">
            <v>31706</v>
          </cell>
          <cell r="E23">
            <v>10511</v>
          </cell>
          <cell r="J23">
            <v>3</v>
          </cell>
        </row>
        <row r="24">
          <cell r="B24">
            <v>7923</v>
          </cell>
          <cell r="C24">
            <v>1413</v>
          </cell>
          <cell r="D24">
            <v>10754</v>
          </cell>
          <cell r="E24">
            <v>2029</v>
          </cell>
          <cell r="J24">
            <v>3</v>
          </cell>
        </row>
        <row r="25">
          <cell r="B25">
            <v>2121</v>
          </cell>
          <cell r="C25">
            <v>204</v>
          </cell>
          <cell r="D25">
            <v>3868</v>
          </cell>
          <cell r="E25">
            <v>672</v>
          </cell>
          <cell r="J25">
            <v>2</v>
          </cell>
        </row>
        <row r="26">
          <cell r="B26">
            <v>5652</v>
          </cell>
          <cell r="C26">
            <v>1778</v>
          </cell>
          <cell r="D26">
            <v>8092</v>
          </cell>
          <cell r="E26">
            <v>2103</v>
          </cell>
          <cell r="J26">
            <v>2</v>
          </cell>
        </row>
        <row r="27">
          <cell r="B27">
            <v>4952</v>
          </cell>
          <cell r="C27">
            <v>779</v>
          </cell>
          <cell r="D27">
            <v>6907</v>
          </cell>
          <cell r="E27">
            <v>1020</v>
          </cell>
          <cell r="J27">
            <v>3</v>
          </cell>
        </row>
        <row r="28">
          <cell r="B28">
            <v>11107</v>
          </cell>
          <cell r="C28">
            <v>3384</v>
          </cell>
          <cell r="D28">
            <v>20826</v>
          </cell>
          <cell r="E28">
            <v>6342</v>
          </cell>
          <cell r="J28">
            <v>0</v>
          </cell>
        </row>
        <row r="29">
          <cell r="B29">
            <v>7374</v>
          </cell>
          <cell r="C29">
            <v>861</v>
          </cell>
          <cell r="D29">
            <v>9372</v>
          </cell>
          <cell r="E29">
            <v>1086</v>
          </cell>
          <cell r="J29">
            <v>0</v>
          </cell>
        </row>
        <row r="30">
          <cell r="B30">
            <v>12784</v>
          </cell>
          <cell r="C30">
            <v>2932</v>
          </cell>
          <cell r="D30">
            <v>15442</v>
          </cell>
          <cell r="E30">
            <v>3059</v>
          </cell>
          <cell r="J30">
            <v>21</v>
          </cell>
        </row>
        <row r="31">
          <cell r="B31">
            <v>3013</v>
          </cell>
          <cell r="C31">
            <v>492</v>
          </cell>
          <cell r="D31">
            <v>4119</v>
          </cell>
          <cell r="E31">
            <v>627</v>
          </cell>
          <cell r="J31">
            <v>4</v>
          </cell>
        </row>
        <row r="32">
          <cell r="B32">
            <v>27950</v>
          </cell>
          <cell r="C32">
            <v>6392</v>
          </cell>
          <cell r="D32">
            <v>41249</v>
          </cell>
          <cell r="E32">
            <v>9281</v>
          </cell>
          <cell r="J32">
            <v>174</v>
          </cell>
        </row>
        <row r="33">
          <cell r="B33">
            <v>16</v>
          </cell>
          <cell r="C33">
            <v>8</v>
          </cell>
          <cell r="D33">
            <v>297</v>
          </cell>
          <cell r="E33">
            <v>82</v>
          </cell>
          <cell r="J33">
            <v>0</v>
          </cell>
        </row>
        <row r="34">
          <cell r="B34">
            <v>20693</v>
          </cell>
          <cell r="C34">
            <v>4413</v>
          </cell>
          <cell r="D34">
            <v>28286</v>
          </cell>
          <cell r="E34">
            <v>4907</v>
          </cell>
          <cell r="J34">
            <v>8</v>
          </cell>
        </row>
        <row r="35">
          <cell r="B35">
            <v>9632</v>
          </cell>
          <cell r="C35">
            <v>2348</v>
          </cell>
          <cell r="D35">
            <v>13050</v>
          </cell>
          <cell r="E35">
            <v>3171</v>
          </cell>
          <cell r="J35">
            <v>1</v>
          </cell>
        </row>
        <row r="36">
          <cell r="B36">
            <v>3680</v>
          </cell>
          <cell r="C36">
            <v>879</v>
          </cell>
          <cell r="D36">
            <v>5640</v>
          </cell>
          <cell r="E36">
            <v>1518</v>
          </cell>
          <cell r="J36">
            <v>0</v>
          </cell>
        </row>
        <row r="37">
          <cell r="B37">
            <v>1301</v>
          </cell>
          <cell r="C37">
            <v>164</v>
          </cell>
          <cell r="D37">
            <v>1518</v>
          </cell>
          <cell r="E37">
            <v>177</v>
          </cell>
          <cell r="J37">
            <v>0</v>
          </cell>
        </row>
        <row r="38">
          <cell r="B38">
            <v>17861</v>
          </cell>
          <cell r="C38">
            <v>4584</v>
          </cell>
          <cell r="D38">
            <v>23712</v>
          </cell>
          <cell r="E38">
            <v>5741</v>
          </cell>
          <cell r="J38">
            <v>6</v>
          </cell>
        </row>
        <row r="39">
          <cell r="B39">
            <v>2297</v>
          </cell>
          <cell r="C39">
            <v>166</v>
          </cell>
          <cell r="D39">
            <v>3013</v>
          </cell>
          <cell r="E39">
            <v>204</v>
          </cell>
          <cell r="J39">
            <v>1</v>
          </cell>
        </row>
        <row r="40">
          <cell r="B40">
            <v>5720</v>
          </cell>
          <cell r="C40">
            <v>1101</v>
          </cell>
          <cell r="D40">
            <v>8823</v>
          </cell>
          <cell r="E40">
            <v>1824</v>
          </cell>
          <cell r="J40">
            <v>0</v>
          </cell>
        </row>
        <row r="41">
          <cell r="B41">
            <v>12072</v>
          </cell>
          <cell r="C41">
            <v>965</v>
          </cell>
          <cell r="D41">
            <v>47146</v>
          </cell>
          <cell r="E41">
            <v>8338</v>
          </cell>
          <cell r="J41">
            <v>2818</v>
          </cell>
        </row>
        <row r="42">
          <cell r="B42">
            <v>6969</v>
          </cell>
          <cell r="C42">
            <v>883</v>
          </cell>
          <cell r="D42">
            <v>8851</v>
          </cell>
          <cell r="E42">
            <v>1052</v>
          </cell>
          <cell r="J42">
            <v>2</v>
          </cell>
        </row>
        <row r="43">
          <cell r="B43">
            <v>5690</v>
          </cell>
          <cell r="C43">
            <v>1314</v>
          </cell>
          <cell r="D43">
            <v>7649</v>
          </cell>
          <cell r="E43">
            <v>2088</v>
          </cell>
          <cell r="J43">
            <v>4</v>
          </cell>
        </row>
        <row r="44">
          <cell r="B44">
            <v>941</v>
          </cell>
          <cell r="C44">
            <v>70</v>
          </cell>
          <cell r="D44">
            <v>1187</v>
          </cell>
          <cell r="E44">
            <v>76</v>
          </cell>
          <cell r="J44">
            <v>0</v>
          </cell>
        </row>
        <row r="45">
          <cell r="B45">
            <v>8468</v>
          </cell>
          <cell r="C45">
            <v>1865</v>
          </cell>
          <cell r="D45">
            <v>10616</v>
          </cell>
          <cell r="E45">
            <v>2203</v>
          </cell>
          <cell r="J45">
            <v>0</v>
          </cell>
        </row>
        <row r="46">
          <cell r="B46">
            <v>15819</v>
          </cell>
          <cell r="C46">
            <v>1382</v>
          </cell>
          <cell r="D46">
            <v>51000</v>
          </cell>
          <cell r="E46">
            <v>10353</v>
          </cell>
          <cell r="J46">
            <v>5518</v>
          </cell>
        </row>
        <row r="47">
          <cell r="B47">
            <v>20121</v>
          </cell>
          <cell r="C47">
            <v>4227</v>
          </cell>
          <cell r="D47">
            <v>25363</v>
          </cell>
          <cell r="E47">
            <v>4800</v>
          </cell>
          <cell r="J47">
            <v>1</v>
          </cell>
        </row>
        <row r="48">
          <cell r="B48">
            <v>2667</v>
          </cell>
          <cell r="C48">
            <v>426</v>
          </cell>
          <cell r="D48">
            <v>3670</v>
          </cell>
          <cell r="E48">
            <v>494</v>
          </cell>
          <cell r="J48">
            <v>1</v>
          </cell>
        </row>
        <row r="49">
          <cell r="B49">
            <v>3069</v>
          </cell>
          <cell r="C49">
            <v>506</v>
          </cell>
          <cell r="D49">
            <v>4071</v>
          </cell>
          <cell r="E49">
            <v>635</v>
          </cell>
          <cell r="J49">
            <v>0</v>
          </cell>
        </row>
        <row r="50">
          <cell r="B50">
            <v>1344</v>
          </cell>
          <cell r="C50">
            <v>310</v>
          </cell>
          <cell r="D50">
            <v>2091</v>
          </cell>
          <cell r="E50">
            <v>397</v>
          </cell>
          <cell r="J50">
            <v>0</v>
          </cell>
        </row>
        <row r="51">
          <cell r="B51">
            <v>1336</v>
          </cell>
          <cell r="C51">
            <v>82</v>
          </cell>
          <cell r="D51">
            <v>1996</v>
          </cell>
          <cell r="E51">
            <v>125</v>
          </cell>
          <cell r="J51">
            <v>0</v>
          </cell>
        </row>
        <row r="52">
          <cell r="B52">
            <v>6685</v>
          </cell>
          <cell r="C52">
            <v>1148</v>
          </cell>
          <cell r="D52">
            <v>9509</v>
          </cell>
          <cell r="E52">
            <v>1467</v>
          </cell>
          <cell r="J52">
            <v>3</v>
          </cell>
        </row>
        <row r="53">
          <cell r="B53">
            <v>1745</v>
          </cell>
          <cell r="C53">
            <v>252</v>
          </cell>
          <cell r="D53">
            <v>2230</v>
          </cell>
          <cell r="E53">
            <v>261</v>
          </cell>
          <cell r="J53">
            <v>1</v>
          </cell>
        </row>
        <row r="54">
          <cell r="B54">
            <v>2232</v>
          </cell>
          <cell r="C54">
            <v>385</v>
          </cell>
          <cell r="D54">
            <v>2792</v>
          </cell>
          <cell r="E54">
            <v>454</v>
          </cell>
          <cell r="J54">
            <v>1</v>
          </cell>
        </row>
        <row r="55">
          <cell r="B55">
            <v>8493</v>
          </cell>
          <cell r="C55">
            <v>1723</v>
          </cell>
          <cell r="D55">
            <v>10468</v>
          </cell>
          <cell r="E55">
            <v>2019</v>
          </cell>
          <cell r="J55">
            <v>3</v>
          </cell>
        </row>
        <row r="56">
          <cell r="B56">
            <v>1827</v>
          </cell>
          <cell r="C56">
            <v>276</v>
          </cell>
          <cell r="D56">
            <v>29902</v>
          </cell>
          <cell r="E56">
            <v>414</v>
          </cell>
          <cell r="J56">
            <v>0</v>
          </cell>
        </row>
        <row r="57">
          <cell r="B57">
            <v>15343</v>
          </cell>
          <cell r="C57">
            <v>4650</v>
          </cell>
          <cell r="D57">
            <v>22226</v>
          </cell>
          <cell r="E57">
            <v>7052</v>
          </cell>
          <cell r="J57">
            <v>2</v>
          </cell>
        </row>
        <row r="58">
          <cell r="B58">
            <v>8369</v>
          </cell>
          <cell r="C58">
            <v>1567</v>
          </cell>
          <cell r="D58">
            <v>10354</v>
          </cell>
          <cell r="E58">
            <v>1666</v>
          </cell>
          <cell r="J58">
            <v>3</v>
          </cell>
        </row>
        <row r="59">
          <cell r="B59">
            <v>6694</v>
          </cell>
          <cell r="C59">
            <v>1386</v>
          </cell>
          <cell r="D59">
            <v>11207</v>
          </cell>
          <cell r="E59">
            <v>2498</v>
          </cell>
          <cell r="J59">
            <v>3</v>
          </cell>
        </row>
        <row r="60">
          <cell r="B60">
            <v>4305</v>
          </cell>
          <cell r="C60">
            <v>1042</v>
          </cell>
          <cell r="D60">
            <v>5286</v>
          </cell>
          <cell r="E60">
            <v>1202</v>
          </cell>
          <cell r="J60">
            <v>0</v>
          </cell>
        </row>
        <row r="61">
          <cell r="B61">
            <v>4199</v>
          </cell>
          <cell r="C61">
            <v>491</v>
          </cell>
          <cell r="D61">
            <v>5848</v>
          </cell>
          <cell r="E61">
            <v>622</v>
          </cell>
          <cell r="J61">
            <v>0</v>
          </cell>
        </row>
        <row r="62">
          <cell r="B62">
            <v>8484</v>
          </cell>
          <cell r="C62">
            <v>1217</v>
          </cell>
          <cell r="D62">
            <v>10965</v>
          </cell>
          <cell r="E62">
            <v>1346</v>
          </cell>
          <cell r="J62">
            <v>0</v>
          </cell>
        </row>
        <row r="63">
          <cell r="B63">
            <v>8958</v>
          </cell>
          <cell r="C63">
            <v>1750</v>
          </cell>
          <cell r="D63">
            <v>16820</v>
          </cell>
          <cell r="E63">
            <v>3048</v>
          </cell>
          <cell r="J63">
            <v>3</v>
          </cell>
        </row>
        <row r="64">
          <cell r="D64">
            <v>53</v>
          </cell>
          <cell r="E64">
            <v>47</v>
          </cell>
          <cell r="J64">
            <v>0</v>
          </cell>
        </row>
        <row r="65">
          <cell r="D65">
            <v>153</v>
          </cell>
          <cell r="E65">
            <v>3</v>
          </cell>
          <cell r="J6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9"/>
  <sheetViews>
    <sheetView tabSelected="1" zoomScaleSheetLayoutView="100" workbookViewId="0" topLeftCell="A1">
      <pane xSplit="1" topLeftCell="B1" activePane="topRight" state="frozen"/>
      <selection pane="topLeft" activeCell="A1" sqref="A1"/>
      <selection pane="topRight" activeCell="A2" sqref="A2"/>
    </sheetView>
  </sheetViews>
  <sheetFormatPr defaultColWidth="9.140625" defaultRowHeight="12.75"/>
  <cols>
    <col min="1" max="1" width="20.421875" style="19" customWidth="1"/>
    <col min="2" max="2" width="8.00390625" style="19" customWidth="1"/>
    <col min="3" max="3" width="8.57421875" style="19" customWidth="1"/>
    <col min="4" max="4" width="10.28125" style="25" customWidth="1"/>
    <col min="5" max="5" width="10.00390625" style="19" customWidth="1"/>
    <col min="6" max="6" width="9.8515625" style="19" customWidth="1"/>
    <col min="7" max="7" width="7.8515625" style="25" customWidth="1"/>
    <col min="8" max="8" width="8.7109375" style="19" customWidth="1"/>
    <col min="9" max="9" width="9.8515625" style="19" customWidth="1"/>
    <col min="10" max="10" width="7.8515625" style="25" customWidth="1"/>
    <col min="11" max="11" width="8.00390625" style="12" customWidth="1"/>
    <col min="12" max="12" width="8.7109375" style="12" customWidth="1"/>
    <col min="13" max="13" width="7.57421875" style="12" customWidth="1"/>
    <col min="14" max="14" width="11.140625" style="12" customWidth="1"/>
    <col min="15" max="15" width="9.140625" style="19" customWidth="1"/>
    <col min="16" max="16" width="8.57421875" style="30" customWidth="1"/>
    <col min="17" max="17" width="8.8515625" style="27" customWidth="1"/>
    <col min="18" max="18" width="8.8515625" style="28" customWidth="1"/>
    <col min="19" max="19" width="9.57421875" style="19" bestFit="1" customWidth="1"/>
    <col min="20" max="16384" width="9.140625" style="19" customWidth="1"/>
  </cols>
  <sheetData>
    <row r="1" spans="1:19" s="20" customFormat="1" ht="56.25">
      <c r="A1" s="139" t="s">
        <v>82</v>
      </c>
      <c r="B1" s="140" t="s">
        <v>88</v>
      </c>
      <c r="C1" s="140" t="s">
        <v>83</v>
      </c>
      <c r="D1" s="141" t="s">
        <v>0</v>
      </c>
      <c r="E1" s="142" t="s">
        <v>84</v>
      </c>
      <c r="F1" s="140" t="s">
        <v>85</v>
      </c>
      <c r="G1" s="143" t="s">
        <v>0</v>
      </c>
      <c r="H1" s="142" t="s">
        <v>86</v>
      </c>
      <c r="I1" s="140" t="s">
        <v>87</v>
      </c>
      <c r="J1" s="144" t="s">
        <v>0</v>
      </c>
      <c r="K1" s="145" t="s">
        <v>1</v>
      </c>
      <c r="L1" s="145" t="s">
        <v>2</v>
      </c>
      <c r="M1" s="145" t="s">
        <v>3</v>
      </c>
      <c r="N1" s="145" t="s">
        <v>4</v>
      </c>
      <c r="O1" s="140" t="s">
        <v>5</v>
      </c>
      <c r="P1" s="146" t="s">
        <v>6</v>
      </c>
      <c r="Q1" s="147" t="s">
        <v>7</v>
      </c>
      <c r="R1" s="148" t="s">
        <v>79</v>
      </c>
      <c r="S1" s="19"/>
    </row>
    <row r="2" spans="1:19" s="20" customFormat="1" ht="13.5" customHeight="1">
      <c r="A2" s="26" t="s">
        <v>8</v>
      </c>
      <c r="B2" s="42">
        <f>SUM(B8:B71)</f>
        <v>409867</v>
      </c>
      <c r="C2" s="42">
        <f>SUM(C8:C71)</f>
        <v>85339</v>
      </c>
      <c r="D2" s="43">
        <f>C2/B2</f>
        <v>0.20821144420019178</v>
      </c>
      <c r="E2" s="44">
        <f>SUM(E8:E71)</f>
        <v>233897</v>
      </c>
      <c r="F2" s="42">
        <f>SUM(F8:F71)</f>
        <v>45516</v>
      </c>
      <c r="G2" s="45">
        <f>F2/E2</f>
        <v>0.19459847710744474</v>
      </c>
      <c r="H2" s="44">
        <f>SUM(H8:H71)</f>
        <v>723152</v>
      </c>
      <c r="I2" s="42">
        <f>SUM(I8:I71)</f>
        <v>151374</v>
      </c>
      <c r="J2" s="8">
        <f>I2/H2</f>
        <v>0.20932528707657588</v>
      </c>
      <c r="K2" s="31">
        <f>SUM(K8:K71)</f>
        <v>14432</v>
      </c>
      <c r="L2" s="46">
        <f>SUM(L8:L71)</f>
        <v>195194</v>
      </c>
      <c r="M2" s="47">
        <f>SUM(M8:M71)</f>
        <v>22801</v>
      </c>
      <c r="N2" s="47">
        <f>SUM(N8:N71)</f>
        <v>172393</v>
      </c>
      <c r="O2" s="48">
        <f>SUM(O8:O71)</f>
        <v>15931</v>
      </c>
      <c r="P2" s="49">
        <f>SUM(P8:P67)</f>
        <v>137544</v>
      </c>
      <c r="Q2" s="50">
        <f>SUM(Q7:Q71)</f>
        <v>0</v>
      </c>
      <c r="R2" s="51">
        <f>R36</f>
        <v>39968</v>
      </c>
      <c r="S2" s="19"/>
    </row>
    <row r="3" spans="1:19" s="20" customFormat="1" ht="12" customHeight="1">
      <c r="A3" s="15" t="s">
        <v>9</v>
      </c>
      <c r="B3" s="52">
        <v>410277</v>
      </c>
      <c r="C3" s="52">
        <v>85675</v>
      </c>
      <c r="D3" s="53">
        <v>0.20882233222920124</v>
      </c>
      <c r="E3" s="54">
        <v>234361</v>
      </c>
      <c r="F3" s="52">
        <v>45138</v>
      </c>
      <c r="G3" s="55">
        <v>0.19260030465819825</v>
      </c>
      <c r="H3" s="54">
        <v>722527</v>
      </c>
      <c r="I3" s="52">
        <v>151132</v>
      </c>
      <c r="J3" s="56">
        <v>0.20917142196762198</v>
      </c>
      <c r="K3" s="32">
        <v>14023</v>
      </c>
      <c r="L3" s="57">
        <v>194098</v>
      </c>
      <c r="M3" s="58">
        <v>21605</v>
      </c>
      <c r="N3" s="58">
        <v>172493</v>
      </c>
      <c r="O3" s="59">
        <v>16066</v>
      </c>
      <c r="P3" s="60">
        <v>127228</v>
      </c>
      <c r="Q3" s="42">
        <v>0</v>
      </c>
      <c r="R3" s="61">
        <v>39965</v>
      </c>
      <c r="S3" s="19"/>
    </row>
    <row r="4" spans="1:19" s="22" customFormat="1" ht="12" customHeight="1">
      <c r="A4" s="16" t="s">
        <v>10</v>
      </c>
      <c r="B4" s="62">
        <f aca="true" t="shared" si="0" ref="B4:Q4">B2-B3</f>
        <v>-410</v>
      </c>
      <c r="C4" s="62">
        <f t="shared" si="0"/>
        <v>-336</v>
      </c>
      <c r="D4" s="43">
        <f t="shared" si="0"/>
        <v>-0.0006108880290094654</v>
      </c>
      <c r="E4" s="44">
        <f t="shared" si="0"/>
        <v>-464</v>
      </c>
      <c r="F4" s="42">
        <f t="shared" si="0"/>
        <v>378</v>
      </c>
      <c r="G4" s="45">
        <f t="shared" si="0"/>
        <v>0.0019981724492464936</v>
      </c>
      <c r="H4" s="44">
        <f t="shared" si="0"/>
        <v>625</v>
      </c>
      <c r="I4" s="42">
        <f t="shared" si="0"/>
        <v>242</v>
      </c>
      <c r="J4" s="8">
        <f>J2-J3</f>
        <v>0.00015386510895390448</v>
      </c>
      <c r="K4" s="33">
        <f t="shared" si="0"/>
        <v>409</v>
      </c>
      <c r="L4" s="63">
        <f t="shared" si="0"/>
        <v>1096</v>
      </c>
      <c r="M4" s="64">
        <f t="shared" si="0"/>
        <v>1196</v>
      </c>
      <c r="N4" s="47">
        <f t="shared" si="0"/>
        <v>-100</v>
      </c>
      <c r="O4" s="65">
        <f t="shared" si="0"/>
        <v>-135</v>
      </c>
      <c r="P4" s="66">
        <f t="shared" si="0"/>
        <v>10316</v>
      </c>
      <c r="Q4" s="42">
        <f t="shared" si="0"/>
        <v>0</v>
      </c>
      <c r="R4" s="51"/>
      <c r="S4" s="21"/>
    </row>
    <row r="5" spans="1:19" s="23" customFormat="1" ht="12" customHeight="1">
      <c r="A5" s="17" t="s">
        <v>11</v>
      </c>
      <c r="B5" s="67">
        <f aca="true" t="shared" si="1" ref="B5:P5">B4/B3</f>
        <v>-0.0009993248463842721</v>
      </c>
      <c r="C5" s="67">
        <f>C4/C3</f>
        <v>-0.003921797490516487</v>
      </c>
      <c r="D5" s="43">
        <f>D4/D3</f>
        <v>-0.002925396065105532</v>
      </c>
      <c r="E5" s="68">
        <f t="shared" si="1"/>
        <v>-0.0019798515964686955</v>
      </c>
      <c r="F5" s="43">
        <f t="shared" si="1"/>
        <v>0.008374318755815499</v>
      </c>
      <c r="G5" s="45">
        <f t="shared" si="1"/>
        <v>0.010374710739905568</v>
      </c>
      <c r="H5" s="68">
        <f t="shared" si="1"/>
        <v>0.0008650195771230695</v>
      </c>
      <c r="I5" s="43">
        <f>I4/I3</f>
        <v>0.001601249239075775</v>
      </c>
      <c r="J5" s="8">
        <f>J4/J3</f>
        <v>0.0007355933592960971</v>
      </c>
      <c r="K5" s="8">
        <f t="shared" si="1"/>
        <v>0.029166369535762675</v>
      </c>
      <c r="L5" s="67">
        <f t="shared" si="1"/>
        <v>0.0056466321136745354</v>
      </c>
      <c r="M5" s="69">
        <f t="shared" si="1"/>
        <v>0.05535755612126823</v>
      </c>
      <c r="N5" s="69">
        <f t="shared" si="1"/>
        <v>-0.0005797336703518404</v>
      </c>
      <c r="O5" s="8">
        <f t="shared" si="1"/>
        <v>-0.008402838292045313</v>
      </c>
      <c r="P5" s="70">
        <f t="shared" si="1"/>
        <v>0.08108278052001132</v>
      </c>
      <c r="Q5" s="71"/>
      <c r="R5" s="72"/>
      <c r="S5" s="21"/>
    </row>
    <row r="6" spans="1:18" s="20" customFormat="1" ht="12.75" customHeight="1">
      <c r="A6" s="18" t="s">
        <v>12</v>
      </c>
      <c r="B6" s="73">
        <v>393590</v>
      </c>
      <c r="C6" s="73">
        <v>92109</v>
      </c>
      <c r="D6" s="74">
        <v>0.23402271399171726</v>
      </c>
      <c r="E6" s="75">
        <v>172518</v>
      </c>
      <c r="F6" s="73">
        <v>43586</v>
      </c>
      <c r="G6" s="76">
        <v>0.2526461006967389</v>
      </c>
      <c r="H6" s="75">
        <v>638648</v>
      </c>
      <c r="I6" s="73">
        <v>155119</v>
      </c>
      <c r="J6" s="77">
        <v>0.24288653530583357</v>
      </c>
      <c r="K6" s="34">
        <v>15679</v>
      </c>
      <c r="L6" s="78">
        <v>173682</v>
      </c>
      <c r="M6" s="78">
        <v>18516</v>
      </c>
      <c r="N6" s="78">
        <v>155166</v>
      </c>
      <c r="O6" s="78">
        <v>16381</v>
      </c>
      <c r="P6" s="79">
        <v>25632</v>
      </c>
      <c r="Q6" s="78">
        <v>0</v>
      </c>
      <c r="R6" s="61">
        <v>39608</v>
      </c>
    </row>
    <row r="7" spans="1:18" s="22" customFormat="1" ht="16.5" customHeight="1">
      <c r="A7" s="15" t="s">
        <v>13</v>
      </c>
      <c r="B7" s="52"/>
      <c r="C7" s="52"/>
      <c r="D7" s="80"/>
      <c r="E7" s="54" t="s">
        <v>80</v>
      </c>
      <c r="F7" s="52"/>
      <c r="G7" s="81"/>
      <c r="H7" s="54"/>
      <c r="I7" s="52"/>
      <c r="J7" s="82"/>
      <c r="K7" s="32"/>
      <c r="L7" s="57"/>
      <c r="M7" s="58"/>
      <c r="N7" s="58"/>
      <c r="O7" s="52"/>
      <c r="P7" s="60"/>
      <c r="Q7" s="52"/>
      <c r="R7" s="61"/>
    </row>
    <row r="8" spans="1:18" s="20" customFormat="1" ht="15.75" customHeight="1">
      <c r="A8" s="13" t="s">
        <v>14</v>
      </c>
      <c r="B8" s="83">
        <f>'[5].CSV)EXPORT(3)'!$B7</f>
        <v>7559</v>
      </c>
      <c r="C8" s="83">
        <f>'[5].CSV)EXPORT(3)'!C7</f>
        <v>2228</v>
      </c>
      <c r="D8" s="84">
        <f>C8/B8</f>
        <v>0.29474798253737267</v>
      </c>
      <c r="E8" s="85">
        <f>'[2].CSV)EXPORT(4)'!F7</f>
        <v>2759</v>
      </c>
      <c r="F8" s="83">
        <f>'[2].CSV)EXPORT(4)'!G7</f>
        <v>1040</v>
      </c>
      <c r="G8" s="84">
        <f aca="true" t="shared" si="2" ref="G8:G23">IF(E8=0,0,(F8/E8))</f>
        <v>0.3769481696266763</v>
      </c>
      <c r="H8" s="85">
        <f>'[5].CSV)EXPORT(3)'!D7</f>
        <v>12403</v>
      </c>
      <c r="I8" s="83">
        <f>'[5].CSV)EXPORT(3)'!E7</f>
        <v>4215</v>
      </c>
      <c r="J8" s="86">
        <f>IF(H8=0,0,(I8/H8))</f>
        <v>0.33983713617673145</v>
      </c>
      <c r="K8" s="35">
        <f>'[4]predischarge'!D7</f>
        <v>267</v>
      </c>
      <c r="L8" s="12">
        <f>SUM(M8:N8)</f>
        <v>2301</v>
      </c>
      <c r="M8" s="40">
        <f>'[3]06-22-09 '!P9</f>
        <v>194</v>
      </c>
      <c r="N8" s="40">
        <f>'[3]06-22-09 '!J9</f>
        <v>2107</v>
      </c>
      <c r="O8" s="83">
        <f>'[5].CSV)EXPORT(3)'!$J7</f>
        <v>5</v>
      </c>
      <c r="P8" s="87"/>
      <c r="Q8" s="83"/>
      <c r="R8" s="88"/>
    </row>
    <row r="9" spans="1:18" s="20" customFormat="1" ht="15.75" customHeight="1">
      <c r="A9" s="13" t="s">
        <v>15</v>
      </c>
      <c r="B9" s="83">
        <f>'[5].CSV)EXPORT(3)'!$B8</f>
        <v>3931</v>
      </c>
      <c r="C9" s="83">
        <f>'[5].CSV)EXPORT(3)'!C8</f>
        <v>552</v>
      </c>
      <c r="D9" s="84">
        <f aca="true" t="shared" si="3" ref="D9:D23">C9/B9</f>
        <v>0.14042228440600357</v>
      </c>
      <c r="E9" s="85">
        <f>'[2].CSV)EXPORT(4)'!F8</f>
        <v>1176</v>
      </c>
      <c r="F9" s="83">
        <f>'[2].CSV)EXPORT(4)'!G8</f>
        <v>71</v>
      </c>
      <c r="G9" s="84">
        <f t="shared" si="2"/>
        <v>0.06037414965986394</v>
      </c>
      <c r="H9" s="85">
        <f>'[5].CSV)EXPORT(3)'!D8</f>
        <v>5780</v>
      </c>
      <c r="I9" s="83">
        <f>'[5].CSV)EXPORT(3)'!E8</f>
        <v>843</v>
      </c>
      <c r="J9" s="86">
        <f aca="true" t="shared" si="4" ref="J9:J71">IF(H9=0,0,(I9/H9))</f>
        <v>0.1458477508650519</v>
      </c>
      <c r="K9" s="35">
        <f>'[4]predischarge'!D8</f>
        <v>65</v>
      </c>
      <c r="L9" s="12">
        <f aca="true" t="shared" si="5" ref="L9:L22">SUM(M9:N9)</f>
        <v>2521</v>
      </c>
      <c r="M9" s="40">
        <f>'[3]06-22-09 '!P10</f>
        <v>354</v>
      </c>
      <c r="N9" s="40">
        <f>'[3]06-22-09 '!J10</f>
        <v>2167</v>
      </c>
      <c r="O9" s="83">
        <f>'[5].CSV)EXPORT(3)'!$J8</f>
        <v>0</v>
      </c>
      <c r="P9" s="87"/>
      <c r="Q9" s="83"/>
      <c r="R9" s="88"/>
    </row>
    <row r="10" spans="1:18" s="20" customFormat="1" ht="15.75" customHeight="1">
      <c r="A10" s="13" t="s">
        <v>16</v>
      </c>
      <c r="B10" s="83">
        <f>'[5].CSV)EXPORT(3)'!$B9</f>
        <v>5118</v>
      </c>
      <c r="C10" s="83">
        <f>'[5].CSV)EXPORT(3)'!C9</f>
        <v>1028</v>
      </c>
      <c r="D10" s="84">
        <f t="shared" si="3"/>
        <v>0.20085971082454085</v>
      </c>
      <c r="E10" s="85">
        <f>'[2].CSV)EXPORT(4)'!F9</f>
        <v>1277</v>
      </c>
      <c r="F10" s="83">
        <f>'[2].CSV)EXPORT(4)'!G9</f>
        <v>201</v>
      </c>
      <c r="G10" s="84">
        <f t="shared" si="2"/>
        <v>0.15740015661707127</v>
      </c>
      <c r="H10" s="85">
        <f>'[5].CSV)EXPORT(3)'!D9</f>
        <v>6942</v>
      </c>
      <c r="I10" s="83">
        <f>'[5].CSV)EXPORT(3)'!E9</f>
        <v>1398</v>
      </c>
      <c r="J10" s="86">
        <f t="shared" si="4"/>
        <v>0.20138288677614521</v>
      </c>
      <c r="K10" s="35">
        <f>'[4]predischarge'!D9</f>
        <v>127</v>
      </c>
      <c r="L10" s="12">
        <f t="shared" si="5"/>
        <v>1139</v>
      </c>
      <c r="M10" s="40">
        <f>'[3]06-22-09 '!P11</f>
        <v>322</v>
      </c>
      <c r="N10" s="40">
        <f>'[3]06-22-09 '!J11</f>
        <v>817</v>
      </c>
      <c r="O10" s="83">
        <f>'[5].CSV)EXPORT(3)'!$J9</f>
        <v>1</v>
      </c>
      <c r="P10" s="87">
        <v>31754</v>
      </c>
      <c r="Q10" s="83"/>
      <c r="R10" s="88"/>
    </row>
    <row r="11" spans="1:18" s="20" customFormat="1" ht="15.75" customHeight="1">
      <c r="A11" s="13" t="s">
        <v>17</v>
      </c>
      <c r="B11" s="83">
        <f>'[5].CSV)EXPORT(3)'!$B10</f>
        <v>10714</v>
      </c>
      <c r="C11" s="83">
        <f>'[5].CSV)EXPORT(3)'!C10</f>
        <v>2357</v>
      </c>
      <c r="D11" s="84">
        <f t="shared" si="3"/>
        <v>0.2199925331342169</v>
      </c>
      <c r="E11" s="85">
        <f>'[2].CSV)EXPORT(4)'!F10</f>
        <v>2244</v>
      </c>
      <c r="F11" s="83">
        <f>'[2].CSV)EXPORT(4)'!G10</f>
        <v>85</v>
      </c>
      <c r="G11" s="84">
        <f t="shared" si="2"/>
        <v>0.03787878787878788</v>
      </c>
      <c r="H11" s="85">
        <f>'[5].CSV)EXPORT(3)'!D10</f>
        <v>14337</v>
      </c>
      <c r="I11" s="83">
        <f>'[5].CSV)EXPORT(3)'!E10</f>
        <v>2516</v>
      </c>
      <c r="J11" s="86">
        <f t="shared" si="4"/>
        <v>0.17548999093255213</v>
      </c>
      <c r="K11" s="35">
        <f>'[4]predischarge'!D10</f>
        <v>101</v>
      </c>
      <c r="L11" s="12">
        <f t="shared" si="5"/>
        <v>6696</v>
      </c>
      <c r="M11" s="40">
        <f>'[3]06-22-09 '!P12</f>
        <v>578</v>
      </c>
      <c r="N11" s="40">
        <f>'[3]06-22-09 '!J12</f>
        <v>6118</v>
      </c>
      <c r="O11" s="83">
        <f>'[5].CSV)EXPORT(3)'!$J10</f>
        <v>0</v>
      </c>
      <c r="P11" s="87"/>
      <c r="Q11" s="83">
        <v>0</v>
      </c>
      <c r="R11" s="88"/>
    </row>
    <row r="12" spans="1:18" s="20" customFormat="1" ht="15.75" customHeight="1">
      <c r="A12" s="13" t="s">
        <v>18</v>
      </c>
      <c r="B12" s="83">
        <f>'[5].CSV)EXPORT(3)'!$B11</f>
        <v>11538</v>
      </c>
      <c r="C12" s="83">
        <f>'[5].CSV)EXPORT(3)'!C11</f>
        <v>3500</v>
      </c>
      <c r="D12" s="84">
        <f t="shared" si="3"/>
        <v>0.30334546715201943</v>
      </c>
      <c r="E12" s="85">
        <f>'[2].CSV)EXPORT(4)'!F11</f>
        <v>1828</v>
      </c>
      <c r="F12" s="83">
        <f>'[2].CSV)EXPORT(4)'!G11</f>
        <v>258</v>
      </c>
      <c r="G12" s="84">
        <f t="shared" si="2"/>
        <v>0.14113785557986872</v>
      </c>
      <c r="H12" s="85">
        <f>'[5].CSV)EXPORT(3)'!D11</f>
        <v>14840</v>
      </c>
      <c r="I12" s="83">
        <f>'[5].CSV)EXPORT(3)'!E11</f>
        <v>4362</v>
      </c>
      <c r="J12" s="86">
        <f t="shared" si="4"/>
        <v>0.29393530997304584</v>
      </c>
      <c r="K12" s="35">
        <f>'[4]predischarge'!D11</f>
        <v>54</v>
      </c>
      <c r="L12" s="12">
        <f t="shared" si="5"/>
        <v>4430</v>
      </c>
      <c r="M12" s="40">
        <f>'[3]06-22-09 '!P13</f>
        <v>503</v>
      </c>
      <c r="N12" s="40">
        <f>'[3]06-22-09 '!J13</f>
        <v>3927</v>
      </c>
      <c r="O12" s="83">
        <f>'[5].CSV)EXPORT(3)'!$J11</f>
        <v>1</v>
      </c>
      <c r="P12" s="87"/>
      <c r="Q12" s="83"/>
      <c r="R12" s="88"/>
    </row>
    <row r="13" spans="1:18" s="20" customFormat="1" ht="15.75" customHeight="1">
      <c r="A13" s="13" t="s">
        <v>19</v>
      </c>
      <c r="B13" s="83">
        <f>'[5].CSV)EXPORT(3)'!$B12</f>
        <v>1698</v>
      </c>
      <c r="C13" s="83">
        <f>'[5].CSV)EXPORT(3)'!C12</f>
        <v>177</v>
      </c>
      <c r="D13" s="84">
        <f t="shared" si="3"/>
        <v>0.10424028268551237</v>
      </c>
      <c r="E13" s="85">
        <f>'[2].CSV)EXPORT(4)'!F12</f>
        <v>503</v>
      </c>
      <c r="F13" s="83">
        <f>'[2].CSV)EXPORT(4)'!G12</f>
        <v>28</v>
      </c>
      <c r="G13" s="84">
        <f t="shared" si="2"/>
        <v>0.055666003976143144</v>
      </c>
      <c r="H13" s="85">
        <f>'[5].CSV)EXPORT(3)'!D12</f>
        <v>2927</v>
      </c>
      <c r="I13" s="83">
        <f>'[5].CSV)EXPORT(3)'!E12</f>
        <v>386</v>
      </c>
      <c r="J13" s="86">
        <f t="shared" si="4"/>
        <v>0.13187564058763238</v>
      </c>
      <c r="K13" s="35">
        <f>'[4]predischarge'!D12</f>
        <v>69</v>
      </c>
      <c r="L13" s="12">
        <f t="shared" si="5"/>
        <v>1253</v>
      </c>
      <c r="M13" s="40">
        <f>'[3]06-22-09 '!P14</f>
        <v>238</v>
      </c>
      <c r="N13" s="40">
        <f>'[3]06-22-09 '!J14</f>
        <v>1015</v>
      </c>
      <c r="O13" s="83">
        <f>'[5].CSV)EXPORT(3)'!$J12</f>
        <v>0</v>
      </c>
      <c r="P13" s="87"/>
      <c r="Q13" s="83"/>
      <c r="R13" s="88"/>
    </row>
    <row r="14" spans="1:18" s="20" customFormat="1" ht="15.75" customHeight="1">
      <c r="A14" s="13" t="s">
        <v>20</v>
      </c>
      <c r="B14" s="83">
        <f>'[5].CSV)EXPORT(3)'!$B13</f>
        <v>10412</v>
      </c>
      <c r="C14" s="83">
        <f>'[5].CSV)EXPORT(3)'!C13</f>
        <v>2737</v>
      </c>
      <c r="D14" s="84">
        <f t="shared" si="3"/>
        <v>0.26286976565501347</v>
      </c>
      <c r="E14" s="85">
        <f>'[2].CSV)EXPORT(4)'!F13</f>
        <v>3795</v>
      </c>
      <c r="F14" s="83">
        <f>'[2].CSV)EXPORT(4)'!G13</f>
        <v>765</v>
      </c>
      <c r="G14" s="84">
        <f t="shared" si="2"/>
        <v>0.2015810276679842</v>
      </c>
      <c r="H14" s="85">
        <f>'[5].CSV)EXPORT(3)'!D13</f>
        <v>15255</v>
      </c>
      <c r="I14" s="83">
        <f>'[5].CSV)EXPORT(3)'!E13</f>
        <v>3902</v>
      </c>
      <c r="J14" s="86">
        <f t="shared" si="4"/>
        <v>0.25578498852835135</v>
      </c>
      <c r="K14" s="35">
        <f>'[4]predischarge'!D13</f>
        <v>25</v>
      </c>
      <c r="L14" s="12">
        <f t="shared" si="5"/>
        <v>3255</v>
      </c>
      <c r="M14" s="40">
        <f>'[3]06-22-09 '!P15</f>
        <v>436</v>
      </c>
      <c r="N14" s="40">
        <f>'[3]06-22-09 '!J15</f>
        <v>2819</v>
      </c>
      <c r="O14" s="83">
        <f>'[5].CSV)EXPORT(3)'!$J13</f>
        <v>1</v>
      </c>
      <c r="P14" s="87"/>
      <c r="Q14" s="83"/>
      <c r="R14" s="88"/>
    </row>
    <row r="15" spans="1:18" s="20" customFormat="1" ht="15.75" customHeight="1">
      <c r="A15" s="13" t="s">
        <v>21</v>
      </c>
      <c r="B15" s="83">
        <f>'[5].CSV)EXPORT(3)'!$B14</f>
        <v>1229</v>
      </c>
      <c r="C15" s="83">
        <f>'[5].CSV)EXPORT(3)'!C14</f>
        <v>214</v>
      </c>
      <c r="D15" s="84">
        <f t="shared" si="3"/>
        <v>0.1741253051261188</v>
      </c>
      <c r="E15" s="85">
        <f>'[2].CSV)EXPORT(4)'!F14</f>
        <v>262</v>
      </c>
      <c r="F15" s="83">
        <f>'[2].CSV)EXPORT(4)'!G14</f>
        <v>13</v>
      </c>
      <c r="G15" s="84">
        <f t="shared" si="2"/>
        <v>0.04961832061068702</v>
      </c>
      <c r="H15" s="85">
        <f>'[5].CSV)EXPORT(3)'!D14</f>
        <v>1645</v>
      </c>
      <c r="I15" s="83">
        <f>'[5].CSV)EXPORT(3)'!E14</f>
        <v>245</v>
      </c>
      <c r="J15" s="86">
        <f t="shared" si="4"/>
        <v>0.14893617021276595</v>
      </c>
      <c r="K15" s="35">
        <f>'[4]predischarge'!D14</f>
        <v>17</v>
      </c>
      <c r="L15" s="12">
        <f t="shared" si="5"/>
        <v>715</v>
      </c>
      <c r="M15" s="40">
        <f>'[3]06-22-09 '!P16</f>
        <v>99</v>
      </c>
      <c r="N15" s="40">
        <f>'[3]06-22-09 '!J16</f>
        <v>616</v>
      </c>
      <c r="O15" s="83">
        <f>'[5].CSV)EXPORT(3)'!$J14</f>
        <v>0</v>
      </c>
      <c r="P15" s="87"/>
      <c r="Q15" s="83">
        <v>0</v>
      </c>
      <c r="R15" s="88"/>
    </row>
    <row r="16" spans="1:18" s="20" customFormat="1" ht="15.75" customHeight="1">
      <c r="A16" s="13" t="s">
        <v>22</v>
      </c>
      <c r="B16" s="83">
        <f>'[5].CSV)EXPORT(3)'!$B15</f>
        <v>7626</v>
      </c>
      <c r="C16" s="83">
        <f>'[5].CSV)EXPORT(3)'!C15</f>
        <v>2329</v>
      </c>
      <c r="D16" s="84">
        <f t="shared" si="3"/>
        <v>0.3054025701547338</v>
      </c>
      <c r="E16" s="85">
        <f>'[2].CSV)EXPORT(4)'!F15</f>
        <v>1876</v>
      </c>
      <c r="F16" s="83">
        <f>'[2].CSV)EXPORT(4)'!G15</f>
        <v>857</v>
      </c>
      <c r="G16" s="84">
        <f t="shared" si="2"/>
        <v>0.4568230277185501</v>
      </c>
      <c r="H16" s="85">
        <f>'[5].CSV)EXPORT(3)'!D15</f>
        <v>10966</v>
      </c>
      <c r="I16" s="83">
        <f>'[5].CSV)EXPORT(3)'!E15</f>
        <v>3647</v>
      </c>
      <c r="J16" s="86">
        <f t="shared" si="4"/>
        <v>0.3325734087178552</v>
      </c>
      <c r="K16" s="35">
        <f>'[4]predischarge'!D15</f>
        <v>47</v>
      </c>
      <c r="L16" s="12">
        <f t="shared" si="5"/>
        <v>2562</v>
      </c>
      <c r="M16" s="40">
        <f>'[3]06-22-09 '!P17</f>
        <v>366</v>
      </c>
      <c r="N16" s="40">
        <f>'[3]06-22-09 '!J17</f>
        <v>2196</v>
      </c>
      <c r="O16" s="83">
        <f>'[5].CSV)EXPORT(3)'!$J15</f>
        <v>1</v>
      </c>
      <c r="P16" s="87"/>
      <c r="Q16" s="83"/>
      <c r="R16" s="88"/>
    </row>
    <row r="17" spans="1:18" s="20" customFormat="1" ht="15.75" customHeight="1">
      <c r="A17" s="13" t="s">
        <v>23</v>
      </c>
      <c r="B17" s="83">
        <f>'[5].CSV)EXPORT(3)'!$B16</f>
        <v>3046</v>
      </c>
      <c r="C17" s="83">
        <f>'[5].CSV)EXPORT(3)'!C16</f>
        <v>611</v>
      </c>
      <c r="D17" s="84">
        <f t="shared" si="3"/>
        <v>0.20059093893630991</v>
      </c>
      <c r="E17" s="85">
        <f>'[2].CSV)EXPORT(4)'!F16</f>
        <v>485</v>
      </c>
      <c r="F17" s="83">
        <f>'[2].CSV)EXPORT(4)'!G16</f>
        <v>124</v>
      </c>
      <c r="G17" s="84">
        <f t="shared" si="2"/>
        <v>0.2556701030927835</v>
      </c>
      <c r="H17" s="85">
        <f>'[5].CSV)EXPORT(3)'!D16</f>
        <v>3943</v>
      </c>
      <c r="I17" s="83">
        <f>'[5].CSV)EXPORT(3)'!E16</f>
        <v>878</v>
      </c>
      <c r="J17" s="86">
        <f t="shared" si="4"/>
        <v>0.2226730915546538</v>
      </c>
      <c r="K17" s="35">
        <f>'[4]predischarge'!D16</f>
        <v>122</v>
      </c>
      <c r="L17" s="12">
        <f t="shared" si="5"/>
        <v>1853</v>
      </c>
      <c r="M17" s="40">
        <f>'[3]06-22-09 '!P18</f>
        <v>311</v>
      </c>
      <c r="N17" s="40">
        <f>'[3]06-22-09 '!J18</f>
        <v>1542</v>
      </c>
      <c r="O17" s="83">
        <f>'[5].CSV)EXPORT(3)'!$J16</f>
        <v>0</v>
      </c>
      <c r="P17" s="87"/>
      <c r="Q17" s="83"/>
      <c r="R17" s="88"/>
    </row>
    <row r="18" spans="1:18" s="20" customFormat="1" ht="15.75" customHeight="1">
      <c r="A18" s="13" t="s">
        <v>24</v>
      </c>
      <c r="B18" s="83">
        <f>'[5].CSV)EXPORT(3)'!$B17</f>
        <v>18245</v>
      </c>
      <c r="C18" s="83">
        <f>'[5].CSV)EXPORT(3)'!C17</f>
        <v>2443</v>
      </c>
      <c r="D18" s="84">
        <f t="shared" si="3"/>
        <v>0.13389969854754727</v>
      </c>
      <c r="E18" s="85">
        <f>'[2].CSV)EXPORT(4)'!F17</f>
        <v>51842</v>
      </c>
      <c r="F18" s="83">
        <f>'[2].CSV)EXPORT(4)'!G17</f>
        <v>14987</v>
      </c>
      <c r="G18" s="84">
        <f t="shared" si="2"/>
        <v>0.2890899270861464</v>
      </c>
      <c r="H18" s="85">
        <f>'[5].CSV)EXPORT(3)'!D17</f>
        <v>81209</v>
      </c>
      <c r="I18" s="83">
        <f>'[5].CSV)EXPORT(3)'!E17</f>
        <v>19256</v>
      </c>
      <c r="J18" s="86">
        <f t="shared" si="4"/>
        <v>0.23711657574899334</v>
      </c>
      <c r="K18" s="35">
        <f>'[4]predischarge'!D17</f>
        <v>115</v>
      </c>
      <c r="L18" s="12">
        <f t="shared" si="5"/>
        <v>3643</v>
      </c>
      <c r="M18" s="40">
        <f>'[3]06-22-09 '!P19</f>
        <v>597</v>
      </c>
      <c r="N18" s="40">
        <f>'[3]06-22-09 '!J19</f>
        <v>3046</v>
      </c>
      <c r="O18" s="83">
        <f>'[5].CSV)EXPORT(3)'!$J17</f>
        <v>7328</v>
      </c>
      <c r="P18" s="87"/>
      <c r="Q18" s="83"/>
      <c r="R18" s="88"/>
    </row>
    <row r="19" spans="1:18" s="20" customFormat="1" ht="15.75" customHeight="1">
      <c r="A19" s="13" t="s">
        <v>25</v>
      </c>
      <c r="B19" s="83">
        <f>'[5].CSV)EXPORT(3)'!$B18</f>
        <v>5060</v>
      </c>
      <c r="C19" s="83">
        <f>'[5].CSV)EXPORT(3)'!C18</f>
        <v>1321</v>
      </c>
      <c r="D19" s="84">
        <f t="shared" si="3"/>
        <v>0.2610671936758893</v>
      </c>
      <c r="E19" s="85">
        <f>'[2].CSV)EXPORT(4)'!F18</f>
        <v>2827</v>
      </c>
      <c r="F19" s="83">
        <f>'[2].CSV)EXPORT(4)'!G18</f>
        <v>447</v>
      </c>
      <c r="G19" s="84">
        <f t="shared" si="2"/>
        <v>0.1581181464449947</v>
      </c>
      <c r="H19" s="85">
        <f>'[5].CSV)EXPORT(3)'!D18</f>
        <v>8225</v>
      </c>
      <c r="I19" s="83">
        <f>'[5].CSV)EXPORT(3)'!E18</f>
        <v>1868</v>
      </c>
      <c r="J19" s="86">
        <f t="shared" si="4"/>
        <v>0.22711246200607904</v>
      </c>
      <c r="K19" s="35">
        <f>'[4]predischarge'!D18</f>
        <v>441</v>
      </c>
      <c r="L19" s="12">
        <f t="shared" si="5"/>
        <v>2237</v>
      </c>
      <c r="M19" s="40">
        <f>'[3]06-22-09 '!$P$22</f>
        <v>290</v>
      </c>
      <c r="N19" s="40">
        <f>'[3]06-22-09 '!$J$22</f>
        <v>1947</v>
      </c>
      <c r="O19" s="83">
        <f>'[5].CSV)EXPORT(3)'!$J18</f>
        <v>2</v>
      </c>
      <c r="P19" s="87"/>
      <c r="Q19" s="83"/>
      <c r="R19" s="88"/>
    </row>
    <row r="20" spans="1:18" s="20" customFormat="1" ht="15.75" customHeight="1">
      <c r="A20" s="13" t="s">
        <v>26</v>
      </c>
      <c r="B20" s="83">
        <f>'[5].CSV)EXPORT(3)'!$B19</f>
        <v>1500</v>
      </c>
      <c r="C20" s="83">
        <f>'[5].CSV)EXPORT(3)'!C19</f>
        <v>153</v>
      </c>
      <c r="D20" s="84">
        <f t="shared" si="3"/>
        <v>0.102</v>
      </c>
      <c r="E20" s="85">
        <f>'[2].CSV)EXPORT(4)'!F19</f>
        <v>184</v>
      </c>
      <c r="F20" s="83">
        <f>'[2].CSV)EXPORT(4)'!G19</f>
        <v>5</v>
      </c>
      <c r="G20" s="84">
        <f t="shared" si="2"/>
        <v>0.02717391304347826</v>
      </c>
      <c r="H20" s="85">
        <f>'[5].CSV)EXPORT(3)'!D19</f>
        <v>1992</v>
      </c>
      <c r="I20" s="83">
        <f>'[5].CSV)EXPORT(3)'!E19</f>
        <v>240</v>
      </c>
      <c r="J20" s="86">
        <f t="shared" si="4"/>
        <v>0.12048192771084337</v>
      </c>
      <c r="K20" s="35">
        <f>'[4]predischarge'!D19</f>
        <v>29</v>
      </c>
      <c r="L20" s="12">
        <f t="shared" si="5"/>
        <v>1297</v>
      </c>
      <c r="M20" s="40">
        <f>'[3]06-22-09 '!$P$25</f>
        <v>212</v>
      </c>
      <c r="N20" s="40">
        <f>'[3]06-22-09 '!$J$25</f>
        <v>1085</v>
      </c>
      <c r="O20" s="83">
        <f>'[5].CSV)EXPORT(3)'!$J19</f>
        <v>1</v>
      </c>
      <c r="P20" s="87"/>
      <c r="Q20" s="83"/>
      <c r="R20" s="88"/>
    </row>
    <row r="21" spans="1:18" s="20" customFormat="1" ht="15.75" customHeight="1">
      <c r="A21" s="13" t="s">
        <v>27</v>
      </c>
      <c r="B21" s="83">
        <f>'[5].CSV)EXPORT(3)'!$B20</f>
        <v>1992</v>
      </c>
      <c r="C21" s="83">
        <f>'[5].CSV)EXPORT(3)'!C20</f>
        <v>345</v>
      </c>
      <c r="D21" s="84">
        <f t="shared" si="3"/>
        <v>0.17319277108433734</v>
      </c>
      <c r="E21" s="85">
        <f>'[2].CSV)EXPORT(4)'!F20</f>
        <v>661</v>
      </c>
      <c r="F21" s="83">
        <f>'[2].CSV)EXPORT(4)'!G20</f>
        <v>18</v>
      </c>
      <c r="G21" s="84">
        <f t="shared" si="2"/>
        <v>0.02723146747352496</v>
      </c>
      <c r="H21" s="85">
        <f>'[5].CSV)EXPORT(3)'!D20</f>
        <v>2926</v>
      </c>
      <c r="I21" s="83">
        <f>'[5].CSV)EXPORT(3)'!E20</f>
        <v>390</v>
      </c>
      <c r="J21" s="86">
        <f t="shared" si="4"/>
        <v>0.13328776486671223</v>
      </c>
      <c r="K21" s="35">
        <f>'[4]predischarge'!D20</f>
        <v>38</v>
      </c>
      <c r="L21" s="12">
        <f t="shared" si="5"/>
        <v>733</v>
      </c>
      <c r="M21" s="40">
        <f>'[3]06-22-09 '!$P$26</f>
        <v>104</v>
      </c>
      <c r="N21" s="89">
        <f>'[3]06-22-09 '!$J$26</f>
        <v>629</v>
      </c>
      <c r="O21" s="90">
        <f>'[5].CSV)EXPORT(3)'!$J20</f>
        <v>0</v>
      </c>
      <c r="P21" s="87"/>
      <c r="Q21" s="83"/>
      <c r="R21" s="88"/>
    </row>
    <row r="22" spans="1:18" s="20" customFormat="1" ht="15.75" customHeight="1">
      <c r="A22" s="13" t="s">
        <v>28</v>
      </c>
      <c r="B22" s="83">
        <f>'[5].CSV)EXPORT(3)'!$B21</f>
        <v>666</v>
      </c>
      <c r="C22" s="83">
        <f>'[5].CSV)EXPORT(3)'!C21</f>
        <v>161</v>
      </c>
      <c r="D22" s="84">
        <f t="shared" si="3"/>
        <v>0.24174174174174173</v>
      </c>
      <c r="E22" s="85">
        <f>'[2].CSV)EXPORT(4)'!F21</f>
        <v>81</v>
      </c>
      <c r="F22" s="83">
        <f>'[2].CSV)EXPORT(4)'!G21</f>
        <v>1</v>
      </c>
      <c r="G22" s="84">
        <f t="shared" si="2"/>
        <v>0.012345679012345678</v>
      </c>
      <c r="H22" s="85">
        <f>'[5].CSV)EXPORT(3)'!D21</f>
        <v>785</v>
      </c>
      <c r="I22" s="83">
        <f>'[5].CSV)EXPORT(3)'!E21</f>
        <v>163</v>
      </c>
      <c r="J22" s="86">
        <f t="shared" si="4"/>
        <v>0.20764331210191084</v>
      </c>
      <c r="K22" s="35">
        <f>'[4]predischarge'!D21</f>
        <v>2</v>
      </c>
      <c r="L22" s="12">
        <f t="shared" si="5"/>
        <v>404</v>
      </c>
      <c r="M22" s="40">
        <f>'[3]06-22-09 '!$P$27</f>
        <v>51</v>
      </c>
      <c r="N22" s="89">
        <f>'[3]06-22-09 '!$J$27</f>
        <v>353</v>
      </c>
      <c r="O22" s="90">
        <f>'[5].CSV)EXPORT(3)'!$J21</f>
        <v>0</v>
      </c>
      <c r="P22" s="87"/>
      <c r="Q22" s="83"/>
      <c r="R22" s="88"/>
    </row>
    <row r="23" spans="1:18" s="20" customFormat="1" ht="15.75" customHeight="1">
      <c r="A23" s="14" t="s">
        <v>29</v>
      </c>
      <c r="B23" s="91">
        <f>'[5].CSV)EXPORT(3)'!$B22</f>
        <v>617</v>
      </c>
      <c r="C23" s="92">
        <f>'[5].CSV)EXPORT(3)'!C22</f>
        <v>41</v>
      </c>
      <c r="D23" s="93">
        <f t="shared" si="3"/>
        <v>0.06645056726094004</v>
      </c>
      <c r="E23" s="94">
        <f>'[2].CSV)EXPORT(4)'!F22</f>
        <v>134</v>
      </c>
      <c r="F23" s="92">
        <f>'[2].CSV)EXPORT(4)'!G22</f>
        <v>6</v>
      </c>
      <c r="G23" s="93">
        <f t="shared" si="2"/>
        <v>0.04477611940298507</v>
      </c>
      <c r="H23" s="94">
        <f>'[5].CSV)EXPORT(3)'!D22</f>
        <v>850</v>
      </c>
      <c r="I23" s="92">
        <f>'[5].CSV)EXPORT(3)'!E22</f>
        <v>51</v>
      </c>
      <c r="J23" s="95">
        <f t="shared" si="4"/>
        <v>0.06</v>
      </c>
      <c r="K23" s="35">
        <f>'[4]predischarge'!D22</f>
        <v>15</v>
      </c>
      <c r="L23" s="12">
        <f>SUM(M23:N23)</f>
        <v>485</v>
      </c>
      <c r="M23" s="40">
        <f>'[3]06-22-09 '!$P$30</f>
        <v>50</v>
      </c>
      <c r="N23" s="12">
        <f>'[3]06-22-09 '!$J$30</f>
        <v>435</v>
      </c>
      <c r="O23" s="91">
        <f>'[5].CSV)EXPORT(3)'!$J22</f>
        <v>0</v>
      </c>
      <c r="P23" s="96"/>
      <c r="Q23" s="92"/>
      <c r="R23" s="97"/>
    </row>
    <row r="24" spans="1:18" s="20" customFormat="1" ht="16.5" customHeight="1">
      <c r="A24" s="26" t="s">
        <v>30</v>
      </c>
      <c r="B24" s="83" t="s">
        <v>80</v>
      </c>
      <c r="C24" s="83"/>
      <c r="D24" s="83"/>
      <c r="E24" s="20" t="s">
        <v>80</v>
      </c>
      <c r="F24" s="20" t="s">
        <v>80</v>
      </c>
      <c r="G24" s="83"/>
      <c r="H24" s="85" t="s">
        <v>80</v>
      </c>
      <c r="I24" s="83" t="s">
        <v>80</v>
      </c>
      <c r="J24" s="86"/>
      <c r="K24" s="39" t="s">
        <v>80</v>
      </c>
      <c r="L24" s="98"/>
      <c r="M24" s="98"/>
      <c r="N24" s="99" t="s">
        <v>80</v>
      </c>
      <c r="O24" s="100" t="s">
        <v>80</v>
      </c>
      <c r="P24" s="30"/>
      <c r="Q24" s="101"/>
      <c r="R24" s="88"/>
    </row>
    <row r="25" spans="1:18" s="20" customFormat="1" ht="15.75" customHeight="1">
      <c r="A25" s="13" t="s">
        <v>31</v>
      </c>
      <c r="B25" s="83">
        <f>'[5].CSV)EXPORT(3)'!$B23</f>
        <v>19010</v>
      </c>
      <c r="C25" s="83">
        <f>'[5].CSV)EXPORT(3)'!C23</f>
        <v>5327</v>
      </c>
      <c r="D25" s="84">
        <f>C25/B25</f>
        <v>0.28022093634928985</v>
      </c>
      <c r="E25" s="85">
        <f>'[2].CSV)EXPORT(4)'!F24</f>
        <v>5926</v>
      </c>
      <c r="F25" s="83">
        <f>'[2].CSV)EXPORT(4)'!G24</f>
        <v>1626</v>
      </c>
      <c r="G25" s="84">
        <f>IF(E25=0,0,(F25/E25))</f>
        <v>0.27438407019912253</v>
      </c>
      <c r="H25" s="85">
        <f>'[5].CSV)EXPORT(3)'!D23</f>
        <v>31706</v>
      </c>
      <c r="I25" s="83">
        <f>'[5].CSV)EXPORT(3)'!E23</f>
        <v>10511</v>
      </c>
      <c r="J25" s="86">
        <f t="shared" si="4"/>
        <v>0.3315145398347316</v>
      </c>
      <c r="K25" s="40">
        <f>'[4]predischarge'!D23</f>
        <v>317</v>
      </c>
      <c r="L25" s="12">
        <f>SUM(M25:N25)</f>
        <v>6832</v>
      </c>
      <c r="M25" s="40">
        <f>'[3]06-22-09 '!P32</f>
        <v>824</v>
      </c>
      <c r="N25" s="89">
        <f>'[3]06-22-09 '!J32</f>
        <v>6008</v>
      </c>
      <c r="O25" s="101">
        <f>'[5].CSV)EXPORT(3)'!$J23</f>
        <v>3</v>
      </c>
      <c r="P25" s="102">
        <v>32948</v>
      </c>
      <c r="Q25" s="101">
        <v>0</v>
      </c>
      <c r="R25" s="88"/>
    </row>
    <row r="26" spans="1:18" s="20" customFormat="1" ht="15.75" customHeight="1">
      <c r="A26" s="13" t="s">
        <v>32</v>
      </c>
      <c r="B26" s="83">
        <f>'[5].CSV)EXPORT(3)'!$B24</f>
        <v>7923</v>
      </c>
      <c r="C26" s="83">
        <f>'[5].CSV)EXPORT(3)'!C24</f>
        <v>1413</v>
      </c>
      <c r="D26" s="84">
        <f aca="true" t="shared" si="6" ref="D26:D36">C26/B26</f>
        <v>0.1783415372964786</v>
      </c>
      <c r="E26" s="85">
        <f>'[2].CSV)EXPORT(4)'!F25</f>
        <v>1621</v>
      </c>
      <c r="F26" s="83">
        <f>'[2].CSV)EXPORT(4)'!G25</f>
        <v>219</v>
      </c>
      <c r="G26" s="84">
        <f aca="true" t="shared" si="7" ref="G26:G36">IF(E26=0,0,(F26/E26))</f>
        <v>0.135101789019124</v>
      </c>
      <c r="H26" s="85">
        <f>'[5].CSV)EXPORT(3)'!D24</f>
        <v>10754</v>
      </c>
      <c r="I26" s="83">
        <f>'[5].CSV)EXPORT(3)'!E24</f>
        <v>2029</v>
      </c>
      <c r="J26" s="86">
        <f t="shared" si="4"/>
        <v>0.18867398177422354</v>
      </c>
      <c r="K26" s="40">
        <f>'[4]predischarge'!D24</f>
        <v>123</v>
      </c>
      <c r="L26" s="12">
        <f aca="true" t="shared" si="8" ref="L26:L36">SUM(M26:N26)</f>
        <v>3663</v>
      </c>
      <c r="M26" s="40">
        <f>'[3]06-22-09 '!P33</f>
        <v>741</v>
      </c>
      <c r="N26" s="89">
        <f>'[3]06-22-09 '!J33</f>
        <v>2922</v>
      </c>
      <c r="O26" s="101">
        <f>'[5].CSV)EXPORT(3)'!$J24</f>
        <v>3</v>
      </c>
      <c r="P26" s="30"/>
      <c r="Q26" s="101"/>
      <c r="R26" s="88"/>
    </row>
    <row r="27" spans="1:18" s="20" customFormat="1" ht="15.75" customHeight="1">
      <c r="A27" s="13" t="s">
        <v>33</v>
      </c>
      <c r="B27" s="83">
        <f>'[5].CSV)EXPORT(3)'!$B25</f>
        <v>2121</v>
      </c>
      <c r="C27" s="83">
        <f>'[5].CSV)EXPORT(3)'!C25</f>
        <v>204</v>
      </c>
      <c r="D27" s="84">
        <f t="shared" si="6"/>
        <v>0.09618104667609619</v>
      </c>
      <c r="E27" s="85">
        <f>'[2].CSV)EXPORT(4)'!F26</f>
        <v>803</v>
      </c>
      <c r="F27" s="83">
        <f>'[2].CSV)EXPORT(4)'!G26</f>
        <v>66</v>
      </c>
      <c r="G27" s="84">
        <f t="shared" si="7"/>
        <v>0.0821917808219178</v>
      </c>
      <c r="H27" s="85">
        <f>'[5].CSV)EXPORT(3)'!D25</f>
        <v>3868</v>
      </c>
      <c r="I27" s="83">
        <f>'[5].CSV)EXPORT(3)'!E25</f>
        <v>672</v>
      </c>
      <c r="J27" s="86">
        <f t="shared" si="4"/>
        <v>0.1737331954498449</v>
      </c>
      <c r="K27" s="40">
        <f>'[4]predischarge'!D25</f>
        <v>14</v>
      </c>
      <c r="L27" s="12">
        <f t="shared" si="8"/>
        <v>2451</v>
      </c>
      <c r="M27" s="40">
        <f>'[3]06-22-09 '!P34</f>
        <v>277</v>
      </c>
      <c r="N27" s="89">
        <f>'[3]06-22-09 '!J34</f>
        <v>2174</v>
      </c>
      <c r="O27" s="101">
        <f>'[5].CSV)EXPORT(3)'!$J25</f>
        <v>2</v>
      </c>
      <c r="P27" s="30"/>
      <c r="Q27" s="101"/>
      <c r="R27" s="88"/>
    </row>
    <row r="28" spans="1:18" s="20" customFormat="1" ht="15.75" customHeight="1">
      <c r="A28" s="13" t="s">
        <v>34</v>
      </c>
      <c r="B28" s="83">
        <f>'[5].CSV)EXPORT(3)'!$B26</f>
        <v>5652</v>
      </c>
      <c r="C28" s="83">
        <f>'[5].CSV)EXPORT(3)'!C26</f>
        <v>1778</v>
      </c>
      <c r="D28" s="84">
        <f t="shared" si="6"/>
        <v>0.3145789101203114</v>
      </c>
      <c r="E28" s="85">
        <f>'[2].CSV)EXPORT(4)'!F27</f>
        <v>1629</v>
      </c>
      <c r="F28" s="83">
        <f>'[2].CSV)EXPORT(4)'!G27</f>
        <v>123</v>
      </c>
      <c r="G28" s="84">
        <f t="shared" si="7"/>
        <v>0.07550644567219153</v>
      </c>
      <c r="H28" s="85">
        <f>'[5].CSV)EXPORT(3)'!D26</f>
        <v>8092</v>
      </c>
      <c r="I28" s="83">
        <f>'[5].CSV)EXPORT(3)'!E26</f>
        <v>2103</v>
      </c>
      <c r="J28" s="86">
        <f t="shared" si="4"/>
        <v>0.25988630746416214</v>
      </c>
      <c r="K28" s="40">
        <f>'[4]predischarge'!D26</f>
        <v>46</v>
      </c>
      <c r="L28" s="12">
        <f t="shared" si="8"/>
        <v>2632</v>
      </c>
      <c r="M28" s="40">
        <f>'[3]06-22-09 '!P35</f>
        <v>149</v>
      </c>
      <c r="N28" s="89">
        <f>'[3]06-22-09 '!J35</f>
        <v>2483</v>
      </c>
      <c r="O28" s="101">
        <f>'[5].CSV)EXPORT(3)'!$J26</f>
        <v>2</v>
      </c>
      <c r="P28" s="30"/>
      <c r="Q28" s="101"/>
      <c r="R28" s="88"/>
    </row>
    <row r="29" spans="1:18" s="20" customFormat="1" ht="15.75" customHeight="1">
      <c r="A29" s="13" t="s">
        <v>35</v>
      </c>
      <c r="B29" s="83">
        <f>'[5].CSV)EXPORT(3)'!$B27</f>
        <v>4952</v>
      </c>
      <c r="C29" s="83">
        <f>'[5].CSV)EXPORT(3)'!C27</f>
        <v>779</v>
      </c>
      <c r="D29" s="84">
        <f t="shared" si="6"/>
        <v>0.15731017770597738</v>
      </c>
      <c r="E29" s="85">
        <f>'[2].CSV)EXPORT(4)'!F28</f>
        <v>1155</v>
      </c>
      <c r="F29" s="83">
        <f>'[2].CSV)EXPORT(4)'!G28</f>
        <v>115</v>
      </c>
      <c r="G29" s="84">
        <f t="shared" si="7"/>
        <v>0.09956709956709957</v>
      </c>
      <c r="H29" s="85">
        <f>'[5].CSV)EXPORT(3)'!D27</f>
        <v>6907</v>
      </c>
      <c r="I29" s="83">
        <f>'[5].CSV)EXPORT(3)'!E27</f>
        <v>1020</v>
      </c>
      <c r="J29" s="86">
        <f t="shared" si="4"/>
        <v>0.14767627045026785</v>
      </c>
      <c r="K29" s="40">
        <f>'[4]predischarge'!D27</f>
        <v>132</v>
      </c>
      <c r="L29" s="12">
        <f t="shared" si="8"/>
        <v>2079</v>
      </c>
      <c r="M29" s="40">
        <f>'[3]06-22-09 '!P36</f>
        <v>330</v>
      </c>
      <c r="N29" s="89">
        <f>'[3]06-22-09 '!J36</f>
        <v>1749</v>
      </c>
      <c r="O29" s="101">
        <f>'[5].CSV)EXPORT(3)'!$J27</f>
        <v>3</v>
      </c>
      <c r="P29" s="30"/>
      <c r="Q29" s="101"/>
      <c r="R29" s="88"/>
    </row>
    <row r="30" spans="1:18" s="20" customFormat="1" ht="15.75" customHeight="1">
      <c r="A30" s="13" t="s">
        <v>36</v>
      </c>
      <c r="B30" s="83">
        <f>'[5].CSV)EXPORT(3)'!$B28</f>
        <v>11107</v>
      </c>
      <c r="C30" s="83">
        <f>'[5].CSV)EXPORT(3)'!C28</f>
        <v>3384</v>
      </c>
      <c r="D30" s="84">
        <f t="shared" si="6"/>
        <v>0.3046727289096966</v>
      </c>
      <c r="E30" s="85">
        <f>'[2].CSV)EXPORT(4)'!F29</f>
        <v>4717</v>
      </c>
      <c r="F30" s="83">
        <f>'[2].CSV)EXPORT(4)'!G29</f>
        <v>836</v>
      </c>
      <c r="G30" s="84">
        <f t="shared" si="7"/>
        <v>0.1772312910748357</v>
      </c>
      <c r="H30" s="85">
        <f>'[5].CSV)EXPORT(3)'!D28</f>
        <v>20826</v>
      </c>
      <c r="I30" s="83">
        <f>'[5].CSV)EXPORT(3)'!E28</f>
        <v>6342</v>
      </c>
      <c r="J30" s="86">
        <f t="shared" si="4"/>
        <v>0.3045231921636416</v>
      </c>
      <c r="K30" s="40">
        <f>'[4]predischarge'!D28</f>
        <v>96</v>
      </c>
      <c r="L30" s="12">
        <f t="shared" si="8"/>
        <v>8560</v>
      </c>
      <c r="M30" s="40">
        <f>'[3]06-22-09 '!P37</f>
        <v>571</v>
      </c>
      <c r="N30" s="89">
        <f>'[3]06-22-09 '!J37</f>
        <v>7989</v>
      </c>
      <c r="O30" s="101">
        <f>'[5].CSV)EXPORT(3)'!$J28</f>
        <v>0</v>
      </c>
      <c r="P30" s="30"/>
      <c r="Q30" s="101"/>
      <c r="R30" s="88"/>
    </row>
    <row r="31" spans="1:18" s="20" customFormat="1" ht="15.75" customHeight="1">
      <c r="A31" s="13" t="s">
        <v>37</v>
      </c>
      <c r="B31" s="83">
        <f>'[5].CSV)EXPORT(3)'!$B29</f>
        <v>7374</v>
      </c>
      <c r="C31" s="83">
        <f>'[5].CSV)EXPORT(3)'!C29</f>
        <v>861</v>
      </c>
      <c r="D31" s="84">
        <f t="shared" si="6"/>
        <v>0.11676159479251425</v>
      </c>
      <c r="E31" s="85">
        <f>'[2].CSV)EXPORT(4)'!F30</f>
        <v>849</v>
      </c>
      <c r="F31" s="83">
        <f>'[2].CSV)EXPORT(4)'!G30</f>
        <v>6</v>
      </c>
      <c r="G31" s="84">
        <f t="shared" si="7"/>
        <v>0.007067137809187279</v>
      </c>
      <c r="H31" s="85">
        <f>'[5].CSV)EXPORT(3)'!D29</f>
        <v>9372</v>
      </c>
      <c r="I31" s="83">
        <f>'[5].CSV)EXPORT(3)'!E29</f>
        <v>1086</v>
      </c>
      <c r="J31" s="86">
        <f t="shared" si="4"/>
        <v>0.11587708066581306</v>
      </c>
      <c r="K31" s="40">
        <f>'[4]predischarge'!D29</f>
        <v>184</v>
      </c>
      <c r="L31" s="12">
        <f t="shared" si="8"/>
        <v>4462</v>
      </c>
      <c r="M31" s="40">
        <f>'[3]06-22-09 '!P38</f>
        <v>624</v>
      </c>
      <c r="N31" s="89">
        <f>'[3]06-22-09 '!J38</f>
        <v>3838</v>
      </c>
      <c r="O31" s="101">
        <f>'[5].CSV)EXPORT(3)'!$J29</f>
        <v>0</v>
      </c>
      <c r="P31" s="30"/>
      <c r="Q31" s="101"/>
      <c r="R31" s="88"/>
    </row>
    <row r="32" spans="1:18" s="20" customFormat="1" ht="15.75" customHeight="1">
      <c r="A32" s="13" t="s">
        <v>38</v>
      </c>
      <c r="B32" s="83">
        <f>'[5].CSV)EXPORT(3)'!$B30</f>
        <v>12784</v>
      </c>
      <c r="C32" s="83">
        <f>'[5].CSV)EXPORT(3)'!C30</f>
        <v>2932</v>
      </c>
      <c r="D32" s="84">
        <f t="shared" si="6"/>
        <v>0.22934918648310387</v>
      </c>
      <c r="E32" s="85">
        <f>'[2].CSV)EXPORT(4)'!F31</f>
        <v>1505</v>
      </c>
      <c r="F32" s="83">
        <f>'[2].CSV)EXPORT(4)'!G31</f>
        <v>65</v>
      </c>
      <c r="G32" s="84">
        <f t="shared" si="7"/>
        <v>0.04318936877076412</v>
      </c>
      <c r="H32" s="85">
        <f>'[5].CSV)EXPORT(3)'!D30</f>
        <v>15442</v>
      </c>
      <c r="I32" s="83">
        <f>'[5].CSV)EXPORT(3)'!E30</f>
        <v>3059</v>
      </c>
      <c r="J32" s="86">
        <f t="shared" si="4"/>
        <v>0.19809610154125112</v>
      </c>
      <c r="K32" s="40">
        <f>'[4]predischarge'!D30</f>
        <v>879</v>
      </c>
      <c r="L32" s="12">
        <f t="shared" si="8"/>
        <v>4986</v>
      </c>
      <c r="M32" s="40">
        <f>'[3]06-22-09 '!P39</f>
        <v>999</v>
      </c>
      <c r="N32" s="89">
        <f>'[3]06-22-09 '!J39</f>
        <v>3987</v>
      </c>
      <c r="O32" s="101">
        <f>'[5].CSV)EXPORT(3)'!$J30</f>
        <v>21</v>
      </c>
      <c r="P32" s="30"/>
      <c r="Q32" s="101">
        <v>0</v>
      </c>
      <c r="R32" s="88"/>
    </row>
    <row r="33" spans="1:18" s="20" customFormat="1" ht="15.75" customHeight="1">
      <c r="A33" s="13" t="s">
        <v>39</v>
      </c>
      <c r="B33" s="83">
        <f>'[5].CSV)EXPORT(3)'!$B31</f>
        <v>3013</v>
      </c>
      <c r="C33" s="83">
        <f>'[5].CSV)EXPORT(3)'!C31</f>
        <v>492</v>
      </c>
      <c r="D33" s="84">
        <f t="shared" si="6"/>
        <v>0.16329239960172587</v>
      </c>
      <c r="E33" s="85">
        <f>'[2].CSV)EXPORT(4)'!F32</f>
        <v>528</v>
      </c>
      <c r="F33" s="83">
        <f>'[2].CSV)EXPORT(4)'!G32</f>
        <v>26</v>
      </c>
      <c r="G33" s="84">
        <f t="shared" si="7"/>
        <v>0.04924242424242424</v>
      </c>
      <c r="H33" s="85">
        <f>'[5].CSV)EXPORT(3)'!D31</f>
        <v>4119</v>
      </c>
      <c r="I33" s="83">
        <f>'[5].CSV)EXPORT(3)'!E31</f>
        <v>627</v>
      </c>
      <c r="J33" s="86">
        <f t="shared" si="4"/>
        <v>0.15222141296431171</v>
      </c>
      <c r="K33" s="40">
        <f>'[4]predischarge'!D31</f>
        <v>7</v>
      </c>
      <c r="L33" s="12">
        <f t="shared" si="8"/>
        <v>3647</v>
      </c>
      <c r="M33" s="40">
        <f>'[3]06-22-09 '!P40</f>
        <v>376</v>
      </c>
      <c r="N33" s="89">
        <f>'[3]06-22-09 '!J40</f>
        <v>3271</v>
      </c>
      <c r="O33" s="101">
        <f>'[5].CSV)EXPORT(3)'!$J31</f>
        <v>4</v>
      </c>
      <c r="P33" s="30"/>
      <c r="Q33" s="101"/>
      <c r="R33" s="88"/>
    </row>
    <row r="34" spans="1:18" s="20" customFormat="1" ht="15.75" customHeight="1">
      <c r="A34" s="13" t="s">
        <v>40</v>
      </c>
      <c r="B34" s="83">
        <f>'[5].CSV)EXPORT(3)'!$B32</f>
        <v>27950</v>
      </c>
      <c r="C34" s="83">
        <f>'[5].CSV)EXPORT(3)'!C32</f>
        <v>6392</v>
      </c>
      <c r="D34" s="84">
        <f t="shared" si="6"/>
        <v>0.22869409660107334</v>
      </c>
      <c r="E34" s="85">
        <f>'[2].CSV)EXPORT(4)'!F33</f>
        <v>8740</v>
      </c>
      <c r="F34" s="83">
        <f>'[2].CSV)EXPORT(4)'!G33</f>
        <v>1593</v>
      </c>
      <c r="G34" s="84">
        <f t="shared" si="7"/>
        <v>0.1822654462242563</v>
      </c>
      <c r="H34" s="85">
        <f>'[5].CSV)EXPORT(3)'!D32</f>
        <v>41249</v>
      </c>
      <c r="I34" s="83">
        <f>'[5].CSV)EXPORT(3)'!E32</f>
        <v>9281</v>
      </c>
      <c r="J34" s="86">
        <f t="shared" si="4"/>
        <v>0.2249993939247012</v>
      </c>
      <c r="K34" s="40">
        <f>'[4]predischarge'!D32</f>
        <v>589</v>
      </c>
      <c r="L34" s="12">
        <f t="shared" si="8"/>
        <v>8468</v>
      </c>
      <c r="M34" s="40">
        <f>'[3]06-22-09 '!P41</f>
        <v>1379</v>
      </c>
      <c r="N34" s="89">
        <f>'[3]06-22-09 '!J41</f>
        <v>7089</v>
      </c>
      <c r="O34" s="101">
        <f>'[5].CSV)EXPORT(3)'!$J32</f>
        <v>174</v>
      </c>
      <c r="P34" s="30"/>
      <c r="Q34" s="101">
        <v>0</v>
      </c>
      <c r="R34" s="88"/>
    </row>
    <row r="35" spans="1:18" s="20" customFormat="1" ht="15.75" customHeight="1">
      <c r="A35" s="13" t="s">
        <v>41</v>
      </c>
      <c r="B35" s="83">
        <f>'[5].CSV)EXPORT(3)'!$B33</f>
        <v>16</v>
      </c>
      <c r="C35" s="83">
        <f>'[5].CSV)EXPORT(3)'!C33</f>
        <v>8</v>
      </c>
      <c r="D35" s="84">
        <f t="shared" si="6"/>
        <v>0.5</v>
      </c>
      <c r="E35" s="85">
        <f>'[2].CSV)EXPORT(4)'!F34</f>
        <v>42</v>
      </c>
      <c r="F35" s="83">
        <f>'[2].CSV)EXPORT(4)'!G34</f>
        <v>24</v>
      </c>
      <c r="G35" s="84">
        <f t="shared" si="7"/>
        <v>0.5714285714285714</v>
      </c>
      <c r="H35" s="85">
        <f>'[5].CSV)EXPORT(3)'!D33</f>
        <v>297</v>
      </c>
      <c r="I35" s="83">
        <f>'[5].CSV)EXPORT(3)'!E33</f>
        <v>82</v>
      </c>
      <c r="J35" s="86">
        <f t="shared" si="4"/>
        <v>0.2760942760942761</v>
      </c>
      <c r="K35" s="40">
        <f>'[4]predischarge'!D33</f>
        <v>1</v>
      </c>
      <c r="L35" s="12">
        <f t="shared" si="8"/>
        <v>8</v>
      </c>
      <c r="M35" s="40">
        <f>'[3]06-22-09 '!P42</f>
        <v>1</v>
      </c>
      <c r="N35" s="89">
        <f>'[3]06-22-09 '!J42</f>
        <v>7</v>
      </c>
      <c r="O35" s="101">
        <f>'[5].CSV)EXPORT(3)'!$J33</f>
        <v>0</v>
      </c>
      <c r="P35" s="30"/>
      <c r="Q35" s="101"/>
      <c r="R35" s="88"/>
    </row>
    <row r="36" spans="1:18" s="20" customFormat="1" ht="15.75" customHeight="1">
      <c r="A36" s="14" t="s">
        <v>42</v>
      </c>
      <c r="B36" s="91">
        <f>'[5].CSV)EXPORT(3)'!$B34</f>
        <v>20693</v>
      </c>
      <c r="C36" s="92">
        <f>'[5].CSV)EXPORT(3)'!C34</f>
        <v>4413</v>
      </c>
      <c r="D36" s="93">
        <f t="shared" si="6"/>
        <v>0.21326052288213407</v>
      </c>
      <c r="E36" s="94">
        <f>'[2].CSV)EXPORT(4)'!F35</f>
        <v>6316</v>
      </c>
      <c r="F36" s="92">
        <f>'[2].CSV)EXPORT(4)'!G35</f>
        <v>326</v>
      </c>
      <c r="G36" s="93">
        <f t="shared" si="7"/>
        <v>0.05161494616846105</v>
      </c>
      <c r="H36" s="94">
        <f>'[5].CSV)EXPORT(3)'!D34</f>
        <v>28286</v>
      </c>
      <c r="I36" s="92">
        <f>'[5].CSV)EXPORT(3)'!E34</f>
        <v>4907</v>
      </c>
      <c r="J36" s="95">
        <f t="shared" si="4"/>
        <v>0.1734780456763063</v>
      </c>
      <c r="K36" s="41">
        <f>'[4]predischarge'!D34</f>
        <v>3711</v>
      </c>
      <c r="L36" s="36">
        <f t="shared" si="8"/>
        <v>6112</v>
      </c>
      <c r="M36" s="41">
        <f>'[3]06-22-09 '!P43</f>
        <v>686</v>
      </c>
      <c r="N36" s="41">
        <f>'[3]06-22-09 '!J43</f>
        <v>5426</v>
      </c>
      <c r="O36" s="103">
        <f>'[5].CSV)EXPORT(3)'!$J34</f>
        <v>8</v>
      </c>
      <c r="P36" s="104"/>
      <c r="Q36" s="103"/>
      <c r="R36" s="97">
        <v>39968</v>
      </c>
    </row>
    <row r="37" spans="1:18" s="20" customFormat="1" ht="16.5" customHeight="1">
      <c r="A37" s="1" t="s">
        <v>43</v>
      </c>
      <c r="B37" s="105" t="s">
        <v>80</v>
      </c>
      <c r="C37" s="106"/>
      <c r="D37" s="106"/>
      <c r="E37" s="20" t="s">
        <v>80</v>
      </c>
      <c r="F37" s="20" t="s">
        <v>80</v>
      </c>
      <c r="G37" s="106"/>
      <c r="H37" s="107" t="s">
        <v>80</v>
      </c>
      <c r="I37" s="106"/>
      <c r="J37" s="108"/>
      <c r="K37" s="35" t="s">
        <v>80</v>
      </c>
      <c r="L37" s="47"/>
      <c r="M37" s="40"/>
      <c r="N37" s="89"/>
      <c r="O37" s="101" t="s">
        <v>80</v>
      </c>
      <c r="P37" s="109"/>
      <c r="Q37" s="110"/>
      <c r="R37" s="111"/>
    </row>
    <row r="38" spans="1:18" s="20" customFormat="1" ht="15.75" customHeight="1">
      <c r="A38" s="2" t="s">
        <v>44</v>
      </c>
      <c r="B38" s="83">
        <f>'[5].CSV)EXPORT(3)'!$B35</f>
        <v>9632</v>
      </c>
      <c r="C38" s="83">
        <f>'[5].CSV)EXPORT(3)'!C35</f>
        <v>2348</v>
      </c>
      <c r="D38" s="84">
        <f aca="true" t="shared" si="9" ref="D38:D51">C38/B38</f>
        <v>0.24377076411960133</v>
      </c>
      <c r="E38" s="83">
        <f>'[2].CSV)EXPORT(4)'!F37</f>
        <v>2697</v>
      </c>
      <c r="F38" s="83">
        <f>'[2].CSV)EXPORT(4)'!G37</f>
        <v>559</v>
      </c>
      <c r="G38" s="84">
        <f>IF(E38=0,0,(F38/E38))</f>
        <v>0.20726733407489803</v>
      </c>
      <c r="H38" s="85">
        <f>'[5].CSV)EXPORT(3)'!D35</f>
        <v>13050</v>
      </c>
      <c r="I38" s="83">
        <f>'[5].CSV)EXPORT(3)'!E35</f>
        <v>3171</v>
      </c>
      <c r="J38" s="86">
        <f t="shared" si="4"/>
        <v>0.24298850574712644</v>
      </c>
      <c r="K38" s="35">
        <f>'[4]predischarge'!D35</f>
        <v>132</v>
      </c>
      <c r="L38" s="112">
        <f aca="true" t="shared" si="10" ref="L38:L45">SUM(M38:N38)</f>
        <v>6290</v>
      </c>
      <c r="M38" s="40">
        <f>'[3]06-22-09 '!P45</f>
        <v>423</v>
      </c>
      <c r="N38" s="89">
        <f>'[3]06-22-09 '!J45</f>
        <v>5867</v>
      </c>
      <c r="O38" s="101">
        <f>'[5].CSV)EXPORT(3)'!$J35</f>
        <v>1</v>
      </c>
      <c r="P38" s="113"/>
      <c r="Q38" s="110"/>
      <c r="R38" s="88"/>
    </row>
    <row r="39" spans="1:18" s="20" customFormat="1" ht="15.75" customHeight="1">
      <c r="A39" s="2" t="s">
        <v>45</v>
      </c>
      <c r="B39" s="83">
        <f>'[5].CSV)EXPORT(3)'!$B36</f>
        <v>3680</v>
      </c>
      <c r="C39" s="83">
        <f>'[5].CSV)EXPORT(3)'!C36</f>
        <v>879</v>
      </c>
      <c r="D39" s="84">
        <f t="shared" si="9"/>
        <v>0.2388586956521739</v>
      </c>
      <c r="E39" s="85">
        <f>'[2].CSV)EXPORT(4)'!F38</f>
        <v>858</v>
      </c>
      <c r="F39" s="83">
        <f>'[2].CSV)EXPORT(4)'!G38</f>
        <v>44</v>
      </c>
      <c r="G39" s="84">
        <f aca="true" t="shared" si="11" ref="G39:G51">IF(E39=0,0,(F39/E39))</f>
        <v>0.05128205128205128</v>
      </c>
      <c r="H39" s="85">
        <f>'[5].CSV)EXPORT(3)'!D36</f>
        <v>5640</v>
      </c>
      <c r="I39" s="83">
        <f>'[5].CSV)EXPORT(3)'!E36</f>
        <v>1518</v>
      </c>
      <c r="J39" s="86">
        <f t="shared" si="4"/>
        <v>0.2691489361702128</v>
      </c>
      <c r="K39" s="35">
        <f>'[4]predischarge'!D36</f>
        <v>17</v>
      </c>
      <c r="L39" s="112">
        <f t="shared" si="10"/>
        <v>1518</v>
      </c>
      <c r="M39" s="40">
        <f>'[3]06-22-09 '!P46</f>
        <v>174</v>
      </c>
      <c r="N39" s="89">
        <f>'[3]06-22-09 '!J46</f>
        <v>1344</v>
      </c>
      <c r="O39" s="101">
        <f>'[5].CSV)EXPORT(3)'!$J36</f>
        <v>0</v>
      </c>
      <c r="P39" s="113"/>
      <c r="Q39" s="110"/>
      <c r="R39" s="88"/>
    </row>
    <row r="40" spans="1:18" s="20" customFormat="1" ht="15.75" customHeight="1">
      <c r="A40" s="2" t="s">
        <v>46</v>
      </c>
      <c r="B40" s="83">
        <f>'[5].CSV)EXPORT(3)'!$B37</f>
        <v>1301</v>
      </c>
      <c r="C40" s="83">
        <f>'[5].CSV)EXPORT(3)'!C37</f>
        <v>164</v>
      </c>
      <c r="D40" s="84">
        <f t="shared" si="9"/>
        <v>0.12605687932359724</v>
      </c>
      <c r="E40" s="85">
        <f>'[2].CSV)EXPORT(4)'!F39</f>
        <v>137</v>
      </c>
      <c r="F40" s="83">
        <f>'[2].CSV)EXPORT(4)'!G39</f>
        <v>4</v>
      </c>
      <c r="G40" s="84">
        <f t="shared" si="11"/>
        <v>0.029197080291970802</v>
      </c>
      <c r="H40" s="85">
        <f>'[5].CSV)EXPORT(3)'!D37</f>
        <v>1518</v>
      </c>
      <c r="I40" s="83">
        <f>'[5].CSV)EXPORT(3)'!E37</f>
        <v>177</v>
      </c>
      <c r="J40" s="86">
        <f t="shared" si="4"/>
        <v>0.116600790513834</v>
      </c>
      <c r="K40" s="35">
        <f>'[4]predischarge'!D37</f>
        <v>28</v>
      </c>
      <c r="L40" s="112">
        <f t="shared" si="10"/>
        <v>336</v>
      </c>
      <c r="M40" s="40">
        <f>'[3]06-22-09 '!P47</f>
        <v>117</v>
      </c>
      <c r="N40" s="89">
        <f>'[3]06-22-09 '!J47</f>
        <v>219</v>
      </c>
      <c r="O40" s="101">
        <f>'[5].CSV)EXPORT(3)'!$J37</f>
        <v>0</v>
      </c>
      <c r="P40" s="113"/>
      <c r="Q40" s="110"/>
      <c r="R40" s="88"/>
    </row>
    <row r="41" spans="1:18" s="20" customFormat="1" ht="15.75" customHeight="1">
      <c r="A41" s="2" t="s">
        <v>47</v>
      </c>
      <c r="B41" s="83">
        <f>'[5].CSV)EXPORT(3)'!$B38</f>
        <v>17861</v>
      </c>
      <c r="C41" s="83">
        <f>'[5].CSV)EXPORT(3)'!C38</f>
        <v>4584</v>
      </c>
      <c r="D41" s="84">
        <f t="shared" si="9"/>
        <v>0.2566485639101954</v>
      </c>
      <c r="E41" s="85">
        <f>'[2].CSV)EXPORT(4)'!F40</f>
        <v>3682</v>
      </c>
      <c r="F41" s="83">
        <f>'[2].CSV)EXPORT(4)'!G40</f>
        <v>685</v>
      </c>
      <c r="G41" s="84">
        <f t="shared" si="11"/>
        <v>0.18604019554589896</v>
      </c>
      <c r="H41" s="85">
        <f>'[5].CSV)EXPORT(3)'!D38</f>
        <v>23712</v>
      </c>
      <c r="I41" s="83">
        <f>'[5].CSV)EXPORT(3)'!E38</f>
        <v>5741</v>
      </c>
      <c r="J41" s="86">
        <f t="shared" si="4"/>
        <v>0.24211369770580296</v>
      </c>
      <c r="K41" s="35">
        <f>'[4]predischarge'!D38</f>
        <v>518</v>
      </c>
      <c r="L41" s="112">
        <f t="shared" si="10"/>
        <v>11389</v>
      </c>
      <c r="M41" s="40">
        <f>'[3]06-22-09 '!P48</f>
        <v>823</v>
      </c>
      <c r="N41" s="89">
        <f>'[3]06-22-09 '!J48</f>
        <v>10566</v>
      </c>
      <c r="O41" s="101">
        <f>'[5].CSV)EXPORT(3)'!$J38</f>
        <v>6</v>
      </c>
      <c r="P41" s="113"/>
      <c r="Q41" s="110">
        <v>0</v>
      </c>
      <c r="R41" s="88"/>
    </row>
    <row r="42" spans="1:18" s="20" customFormat="1" ht="15.75" customHeight="1">
      <c r="A42" s="2" t="s">
        <v>48</v>
      </c>
      <c r="B42" s="83">
        <f>'[5].CSV)EXPORT(3)'!$B39</f>
        <v>2297</v>
      </c>
      <c r="C42" s="83">
        <f>'[5].CSV)EXPORT(3)'!C39</f>
        <v>166</v>
      </c>
      <c r="D42" s="84">
        <f t="shared" si="9"/>
        <v>0.07226817588158467</v>
      </c>
      <c r="E42" s="85">
        <f>'[2].CSV)EXPORT(4)'!F41</f>
        <v>333</v>
      </c>
      <c r="F42" s="83">
        <f>'[2].CSV)EXPORT(4)'!G41</f>
        <v>6</v>
      </c>
      <c r="G42" s="84">
        <f t="shared" si="11"/>
        <v>0.018018018018018018</v>
      </c>
      <c r="H42" s="85">
        <f>'[5].CSV)EXPORT(3)'!D39</f>
        <v>3013</v>
      </c>
      <c r="I42" s="83">
        <f>'[5].CSV)EXPORT(3)'!E39</f>
        <v>204</v>
      </c>
      <c r="J42" s="86">
        <f t="shared" si="4"/>
        <v>0.06770660471291072</v>
      </c>
      <c r="K42" s="35">
        <f>'[4]predischarge'!D39</f>
        <v>66</v>
      </c>
      <c r="L42" s="112">
        <f t="shared" si="10"/>
        <v>1499</v>
      </c>
      <c r="M42" s="40">
        <f>'[3]06-22-09 '!P51</f>
        <v>402</v>
      </c>
      <c r="N42" s="89">
        <f>'[3]06-22-09 '!$J$51</f>
        <v>1097</v>
      </c>
      <c r="O42" s="101">
        <f>'[5].CSV)EXPORT(3)'!$J39</f>
        <v>1</v>
      </c>
      <c r="P42" s="113"/>
      <c r="Q42" s="110"/>
      <c r="R42" s="88"/>
    </row>
    <row r="43" spans="1:18" s="20" customFormat="1" ht="15.75" customHeight="1">
      <c r="A43" s="2" t="s">
        <v>49</v>
      </c>
      <c r="B43" s="83">
        <f>'[5].CSV)EXPORT(3)'!$B40</f>
        <v>5720</v>
      </c>
      <c r="C43" s="83">
        <f>'[5].CSV)EXPORT(3)'!C40</f>
        <v>1101</v>
      </c>
      <c r="D43" s="84">
        <f t="shared" si="9"/>
        <v>0.1924825174825175</v>
      </c>
      <c r="E43" s="85">
        <f>'[2].CSV)EXPORT(4)'!F42</f>
        <v>1048</v>
      </c>
      <c r="F43" s="83">
        <f>'[2].CSV)EXPORT(4)'!G42</f>
        <v>78</v>
      </c>
      <c r="G43" s="84">
        <f t="shared" si="11"/>
        <v>0.07442748091603053</v>
      </c>
      <c r="H43" s="85">
        <f>'[5].CSV)EXPORT(3)'!D40</f>
        <v>8823</v>
      </c>
      <c r="I43" s="83">
        <f>'[5].CSV)EXPORT(3)'!E40</f>
        <v>1824</v>
      </c>
      <c r="J43" s="86">
        <f t="shared" si="4"/>
        <v>0.20673240394423664</v>
      </c>
      <c r="K43" s="35">
        <f>'[4]predischarge'!D40</f>
        <v>46</v>
      </c>
      <c r="L43" s="112">
        <f t="shared" si="10"/>
        <v>2363</v>
      </c>
      <c r="M43" s="40">
        <f>'[3]06-22-09 '!P52</f>
        <v>314</v>
      </c>
      <c r="N43" s="89">
        <f>'[3]06-22-09 '!$J$52</f>
        <v>2049</v>
      </c>
      <c r="O43" s="101">
        <f>'[5].CSV)EXPORT(3)'!$J40</f>
        <v>0</v>
      </c>
      <c r="P43" s="113"/>
      <c r="Q43" s="110"/>
      <c r="R43" s="88"/>
    </row>
    <row r="44" spans="1:18" s="20" customFormat="1" ht="15.75" customHeight="1">
      <c r="A44" s="2" t="s">
        <v>50</v>
      </c>
      <c r="B44" s="83">
        <f>'[5].CSV)EXPORT(3)'!$B41</f>
        <v>12072</v>
      </c>
      <c r="C44" s="83">
        <f>'[5].CSV)EXPORT(3)'!C41</f>
        <v>965</v>
      </c>
      <c r="D44" s="84">
        <f t="shared" si="9"/>
        <v>0.07993704440026507</v>
      </c>
      <c r="E44" s="85">
        <f>'[2].CSV)EXPORT(4)'!F43</f>
        <v>31487</v>
      </c>
      <c r="F44" s="83">
        <f>'[2].CSV)EXPORT(4)'!G43</f>
        <v>6988</v>
      </c>
      <c r="G44" s="84">
        <f t="shared" si="11"/>
        <v>0.22193286118080477</v>
      </c>
      <c r="H44" s="85">
        <f>'[5].CSV)EXPORT(3)'!D41</f>
        <v>47146</v>
      </c>
      <c r="I44" s="83">
        <f>'[5].CSV)EXPORT(3)'!E41</f>
        <v>8338</v>
      </c>
      <c r="J44" s="86">
        <f t="shared" si="4"/>
        <v>0.17685487634157723</v>
      </c>
      <c r="K44" s="35">
        <f>'[4]predischarge'!D41</f>
        <v>35</v>
      </c>
      <c r="L44" s="112">
        <f t="shared" si="10"/>
        <v>2584</v>
      </c>
      <c r="M44" s="40">
        <f>'[3]06-22-09 '!P53</f>
        <v>437</v>
      </c>
      <c r="N44" s="89">
        <f>'[3]06-22-09 '!$J$53</f>
        <v>2147</v>
      </c>
      <c r="O44" s="101">
        <f>'[5].CSV)EXPORT(3)'!$J41</f>
        <v>2818</v>
      </c>
      <c r="P44" s="113"/>
      <c r="Q44" s="110"/>
      <c r="R44" s="88"/>
    </row>
    <row r="45" spans="1:18" s="20" customFormat="1" ht="15.75" customHeight="1">
      <c r="A45" s="2" t="s">
        <v>51</v>
      </c>
      <c r="B45" s="83">
        <f>'[5].CSV)EXPORT(3)'!$B42</f>
        <v>6969</v>
      </c>
      <c r="C45" s="83">
        <f>'[5].CSV)EXPORT(3)'!C42</f>
        <v>883</v>
      </c>
      <c r="D45" s="84">
        <f t="shared" si="9"/>
        <v>0.12670397474530062</v>
      </c>
      <c r="E45" s="85">
        <f>'[2].CSV)EXPORT(4)'!F44</f>
        <v>1025</v>
      </c>
      <c r="F45" s="83">
        <f>'[2].CSV)EXPORT(4)'!G44</f>
        <v>35</v>
      </c>
      <c r="G45" s="84">
        <f t="shared" si="11"/>
        <v>0.03414634146341464</v>
      </c>
      <c r="H45" s="85">
        <f>'[5].CSV)EXPORT(3)'!D42</f>
        <v>8851</v>
      </c>
      <c r="I45" s="83">
        <f>'[5].CSV)EXPORT(3)'!E42</f>
        <v>1052</v>
      </c>
      <c r="J45" s="86">
        <f t="shared" si="4"/>
        <v>0.1188566263699017</v>
      </c>
      <c r="K45" s="35">
        <f>'[4]predischarge'!D42</f>
        <v>258</v>
      </c>
      <c r="L45" s="112">
        <f t="shared" si="10"/>
        <v>3404</v>
      </c>
      <c r="M45" s="40">
        <f>'[3]06-22-09 '!P56</f>
        <v>648</v>
      </c>
      <c r="N45" s="89">
        <f>'[3]06-22-09 '!$J$56</f>
        <v>2756</v>
      </c>
      <c r="O45" s="101">
        <f>'[5].CSV)EXPORT(3)'!$J42</f>
        <v>2</v>
      </c>
      <c r="P45" s="114">
        <v>44235</v>
      </c>
      <c r="Q45" s="110"/>
      <c r="R45" s="88"/>
    </row>
    <row r="46" spans="1:18" s="20" customFormat="1" ht="15.75" customHeight="1">
      <c r="A46" s="2" t="s">
        <v>52</v>
      </c>
      <c r="B46" s="83">
        <f>'[5].CSV)EXPORT(3)'!$B43</f>
        <v>5690</v>
      </c>
      <c r="C46" s="83">
        <f>'[5].CSV)EXPORT(3)'!C43</f>
        <v>1314</v>
      </c>
      <c r="D46" s="84">
        <f t="shared" si="9"/>
        <v>0.23093145869947276</v>
      </c>
      <c r="E46" s="85">
        <f>'[2].CSV)EXPORT(4)'!F45</f>
        <v>634</v>
      </c>
      <c r="F46" s="83">
        <f>'[2].CSV)EXPORT(4)'!G45</f>
        <v>62</v>
      </c>
      <c r="G46" s="84">
        <f t="shared" si="11"/>
        <v>0.09779179810725552</v>
      </c>
      <c r="H46" s="85">
        <f>'[5].CSV)EXPORT(3)'!D43</f>
        <v>7649</v>
      </c>
      <c r="I46" s="83">
        <f>'[5].CSV)EXPORT(3)'!E43</f>
        <v>2088</v>
      </c>
      <c r="J46" s="86">
        <f t="shared" si="4"/>
        <v>0.27297685972022484</v>
      </c>
      <c r="K46" s="35">
        <f>'[4]predischarge'!D43</f>
        <v>114</v>
      </c>
      <c r="L46" s="112">
        <f aca="true" t="shared" si="12" ref="L46:L51">SUM(M46:N46)</f>
        <v>3111</v>
      </c>
      <c r="M46" s="40">
        <f>'[3]06-22-09 '!P57</f>
        <v>237</v>
      </c>
      <c r="N46" s="89">
        <f>'[3]06-22-09 '!$J$57</f>
        <v>2874</v>
      </c>
      <c r="O46" s="101">
        <f>'[5].CSV)EXPORT(3)'!$J43</f>
        <v>4</v>
      </c>
      <c r="P46" s="113"/>
      <c r="Q46" s="110"/>
      <c r="R46" s="88"/>
    </row>
    <row r="47" spans="1:18" s="20" customFormat="1" ht="15.75" customHeight="1">
      <c r="A47" s="2" t="s">
        <v>53</v>
      </c>
      <c r="B47" s="83">
        <f>'[5].CSV)EXPORT(3)'!$B44</f>
        <v>941</v>
      </c>
      <c r="C47" s="83">
        <f>'[5].CSV)EXPORT(3)'!C44</f>
        <v>70</v>
      </c>
      <c r="D47" s="84">
        <f t="shared" si="9"/>
        <v>0.07438894792773645</v>
      </c>
      <c r="E47" s="85">
        <f>'[2].CSV)EXPORT(4)'!F46</f>
        <v>110</v>
      </c>
      <c r="F47" s="83">
        <f>'[2].CSV)EXPORT(4)'!G46</f>
        <v>1</v>
      </c>
      <c r="G47" s="84">
        <f t="shared" si="11"/>
        <v>0.00909090909090909</v>
      </c>
      <c r="H47" s="85">
        <f>'[5].CSV)EXPORT(3)'!D44</f>
        <v>1187</v>
      </c>
      <c r="I47" s="83">
        <f>'[5].CSV)EXPORT(3)'!E44</f>
        <v>76</v>
      </c>
      <c r="J47" s="86">
        <f t="shared" si="4"/>
        <v>0.06402695871946082</v>
      </c>
      <c r="K47" s="35">
        <f>'[4]predischarge'!D44</f>
        <v>31</v>
      </c>
      <c r="L47" s="112">
        <f t="shared" si="12"/>
        <v>255</v>
      </c>
      <c r="M47" s="40">
        <f>'[3]06-22-09 '!P58</f>
        <v>84</v>
      </c>
      <c r="N47" s="89">
        <f>'[3]06-22-09 '!$J$58</f>
        <v>171</v>
      </c>
      <c r="O47" s="101">
        <f>'[5].CSV)EXPORT(3)'!$J44</f>
        <v>0</v>
      </c>
      <c r="P47" s="113"/>
      <c r="Q47" s="110"/>
      <c r="R47" s="88"/>
    </row>
    <row r="48" spans="1:18" s="20" customFormat="1" ht="15.75" customHeight="1">
      <c r="A48" s="2" t="s">
        <v>54</v>
      </c>
      <c r="B48" s="83">
        <f>'[5].CSV)EXPORT(3)'!$B45</f>
        <v>8468</v>
      </c>
      <c r="C48" s="83">
        <f>'[5].CSV)EXPORT(3)'!C45</f>
        <v>1865</v>
      </c>
      <c r="D48" s="84">
        <f t="shared" si="9"/>
        <v>0.22024090694378837</v>
      </c>
      <c r="E48" s="85">
        <f>'[2].CSV)EXPORT(4)'!F47</f>
        <v>1160</v>
      </c>
      <c r="F48" s="83">
        <f>'[2].CSV)EXPORT(4)'!G47</f>
        <v>199</v>
      </c>
      <c r="G48" s="84">
        <f t="shared" si="11"/>
        <v>0.17155172413793104</v>
      </c>
      <c r="H48" s="85">
        <f>'[5].CSV)EXPORT(3)'!D45</f>
        <v>10616</v>
      </c>
      <c r="I48" s="83">
        <f>'[5].CSV)EXPORT(3)'!E45</f>
        <v>2203</v>
      </c>
      <c r="J48" s="86">
        <f t="shared" si="4"/>
        <v>0.20751695553880933</v>
      </c>
      <c r="K48" s="35">
        <f>'[4]predischarge'!D45</f>
        <v>80</v>
      </c>
      <c r="L48" s="112">
        <f t="shared" si="12"/>
        <v>4123</v>
      </c>
      <c r="M48" s="40">
        <f>'[3]06-22-09 '!P59</f>
        <v>575</v>
      </c>
      <c r="N48" s="89">
        <f>'[3]06-22-09 '!$J$59</f>
        <v>3548</v>
      </c>
      <c r="O48" s="101">
        <f>'[5].CSV)EXPORT(3)'!$J45</f>
        <v>0</v>
      </c>
      <c r="P48" s="109">
        <v>28607</v>
      </c>
      <c r="Q48" s="110"/>
      <c r="R48" s="88"/>
    </row>
    <row r="49" spans="1:18" s="20" customFormat="1" ht="15.75" customHeight="1">
      <c r="A49" s="2" t="s">
        <v>55</v>
      </c>
      <c r="B49" s="83">
        <f>'[5].CSV)EXPORT(3)'!$B46</f>
        <v>15819</v>
      </c>
      <c r="C49" s="83">
        <f>'[5].CSV)EXPORT(3)'!C46</f>
        <v>1382</v>
      </c>
      <c r="D49" s="84">
        <f t="shared" si="9"/>
        <v>0.08736329730071433</v>
      </c>
      <c r="E49" s="85">
        <f>'[2].CSV)EXPORT(4)'!F48</f>
        <v>30180</v>
      </c>
      <c r="F49" s="83">
        <f>'[2].CSV)EXPORT(4)'!G48</f>
        <v>8311</v>
      </c>
      <c r="G49" s="84">
        <f t="shared" si="11"/>
        <v>0.2753810470510272</v>
      </c>
      <c r="H49" s="85">
        <f>'[5].CSV)EXPORT(3)'!D46</f>
        <v>51000</v>
      </c>
      <c r="I49" s="83">
        <f>'[5].CSV)EXPORT(3)'!E46</f>
        <v>10353</v>
      </c>
      <c r="J49" s="86">
        <f t="shared" si="4"/>
        <v>0.203</v>
      </c>
      <c r="K49" s="35">
        <f>'[4]predischarge'!D46</f>
        <v>30</v>
      </c>
      <c r="L49" s="112">
        <f t="shared" si="12"/>
        <v>2480</v>
      </c>
      <c r="M49" s="40">
        <f>'[3]06-22-09 '!P60</f>
        <v>723</v>
      </c>
      <c r="N49" s="89">
        <f>'[3]06-22-09 '!$J$60</f>
        <v>1757</v>
      </c>
      <c r="O49" s="101">
        <f>'[5].CSV)EXPORT(3)'!$J46</f>
        <v>5518</v>
      </c>
      <c r="P49" s="109" t="s">
        <v>80</v>
      </c>
      <c r="Q49" s="110">
        <v>0</v>
      </c>
      <c r="R49" s="88"/>
    </row>
    <row r="50" spans="1:18" s="20" customFormat="1" ht="15.75" customHeight="1">
      <c r="A50" s="2" t="s">
        <v>56</v>
      </c>
      <c r="B50" s="83">
        <f>'[5].CSV)EXPORT(3)'!$B47</f>
        <v>20121</v>
      </c>
      <c r="C50" s="83">
        <f>'[5].CSV)EXPORT(3)'!C47</f>
        <v>4227</v>
      </c>
      <c r="D50" s="84">
        <f t="shared" si="9"/>
        <v>0.21007902191739974</v>
      </c>
      <c r="E50" s="85">
        <f>'[2].CSV)EXPORT(4)'!F49</f>
        <v>3192</v>
      </c>
      <c r="F50" s="83">
        <f>'[2].CSV)EXPORT(4)'!G49</f>
        <v>133</v>
      </c>
      <c r="G50" s="84">
        <f t="shared" si="11"/>
        <v>0.041666666666666664</v>
      </c>
      <c r="H50" s="85">
        <f>'[5].CSV)EXPORT(3)'!D47</f>
        <v>25363</v>
      </c>
      <c r="I50" s="83">
        <f>'[5].CSV)EXPORT(3)'!E47</f>
        <v>4800</v>
      </c>
      <c r="J50" s="86">
        <f t="shared" si="4"/>
        <v>0.18925206008752907</v>
      </c>
      <c r="K50" s="35">
        <f>'[4]predischarge'!D47</f>
        <v>395</v>
      </c>
      <c r="L50" s="112">
        <f t="shared" si="12"/>
        <v>8354</v>
      </c>
      <c r="M50" s="40">
        <f>'[3]06-22-09 '!$P$63</f>
        <v>1247</v>
      </c>
      <c r="N50" s="89">
        <f>'[3]06-22-09 '!$J$63</f>
        <v>7107</v>
      </c>
      <c r="O50" s="101">
        <f>'[5].CSV)EXPORT(3)'!$J47</f>
        <v>1</v>
      </c>
      <c r="P50" s="113"/>
      <c r="Q50" s="110"/>
      <c r="R50" s="88"/>
    </row>
    <row r="51" spans="1:18" s="20" customFormat="1" ht="15.75" customHeight="1">
      <c r="A51" s="3" t="s">
        <v>57</v>
      </c>
      <c r="B51" s="83">
        <f>'[5].CSV)EXPORT(3)'!$B48</f>
        <v>2667</v>
      </c>
      <c r="C51" s="83">
        <f>'[5].CSV)EXPORT(3)'!C48</f>
        <v>426</v>
      </c>
      <c r="D51" s="84">
        <f t="shared" si="9"/>
        <v>0.1597300337457818</v>
      </c>
      <c r="E51" s="94">
        <f>'[2].CSV)EXPORT(4)'!F50</f>
        <v>780</v>
      </c>
      <c r="F51" s="92">
        <f>'[2].CSV)EXPORT(4)'!G50</f>
        <v>15</v>
      </c>
      <c r="G51" s="84">
        <f t="shared" si="11"/>
        <v>0.019230769230769232</v>
      </c>
      <c r="H51" s="85">
        <f>'[5].CSV)EXPORT(3)'!D48</f>
        <v>3670</v>
      </c>
      <c r="I51" s="83">
        <f>'[5].CSV)EXPORT(3)'!E48</f>
        <v>494</v>
      </c>
      <c r="J51" s="86">
        <f t="shared" si="4"/>
        <v>0.13460490463215258</v>
      </c>
      <c r="K51" s="38">
        <f>'[4]predischarge'!D48</f>
        <v>191</v>
      </c>
      <c r="L51" s="38">
        <f t="shared" si="12"/>
        <v>1166</v>
      </c>
      <c r="M51" s="41">
        <f>'[3]06-22-09 '!$P$64</f>
        <v>243</v>
      </c>
      <c r="N51" s="41">
        <f>'[3]06-22-09 '!$J$64</f>
        <v>923</v>
      </c>
      <c r="O51" s="103">
        <f>'[5].CSV)EXPORT(3)'!$J48</f>
        <v>1</v>
      </c>
      <c r="P51" s="115"/>
      <c r="Q51" s="116"/>
      <c r="R51" s="97"/>
    </row>
    <row r="52" spans="1:18" s="20" customFormat="1" ht="16.5" customHeight="1">
      <c r="A52" s="10" t="s">
        <v>58</v>
      </c>
      <c r="B52" s="105" t="s">
        <v>80</v>
      </c>
      <c r="C52" s="106" t="s">
        <v>80</v>
      </c>
      <c r="D52" s="106"/>
      <c r="E52" s="85" t="s">
        <v>80</v>
      </c>
      <c r="F52" s="83" t="s">
        <v>80</v>
      </c>
      <c r="G52" s="106"/>
      <c r="H52" s="107" t="s">
        <v>80</v>
      </c>
      <c r="I52" s="106" t="s">
        <v>80</v>
      </c>
      <c r="J52" s="108"/>
      <c r="K52" s="35" t="s">
        <v>80</v>
      </c>
      <c r="L52" s="32"/>
      <c r="M52" s="40"/>
      <c r="N52" s="89"/>
      <c r="O52" s="101" t="s">
        <v>80</v>
      </c>
      <c r="P52" s="113"/>
      <c r="Q52" s="101"/>
      <c r="R52" s="88"/>
    </row>
    <row r="53" spans="1:18" s="20" customFormat="1" ht="15.75" customHeight="1">
      <c r="A53" s="2" t="s">
        <v>59</v>
      </c>
      <c r="B53" s="83">
        <f>'[5].CSV)EXPORT(3)'!$B49</f>
        <v>3069</v>
      </c>
      <c r="C53" s="83">
        <f>'[5].CSV)EXPORT(3)'!C49</f>
        <v>506</v>
      </c>
      <c r="D53" s="84">
        <f>C53/B53</f>
        <v>0.16487455197132617</v>
      </c>
      <c r="E53" s="85">
        <f>'[2].CSV)EXPORT(4)'!F52</f>
        <v>682</v>
      </c>
      <c r="F53" s="83">
        <f>'[2].CSV)EXPORT(4)'!G52</f>
        <v>61</v>
      </c>
      <c r="G53" s="84">
        <f>IF(E53=0,0,(F53/E53))</f>
        <v>0.08944281524926687</v>
      </c>
      <c r="H53" s="85">
        <f>'[5].CSV)EXPORT(3)'!D49</f>
        <v>4071</v>
      </c>
      <c r="I53" s="83">
        <f>'[5].CSV)EXPORT(3)'!E49</f>
        <v>635</v>
      </c>
      <c r="J53" s="86">
        <f t="shared" si="4"/>
        <v>0.1559813313682142</v>
      </c>
      <c r="K53" s="35">
        <f>'[4]predischarge'!D49</f>
        <v>100</v>
      </c>
      <c r="L53" s="112">
        <f>SUM(M53:N53)</f>
        <v>1850</v>
      </c>
      <c r="M53" s="40">
        <f>'[3]06-22-09 '!$P$66</f>
        <v>126</v>
      </c>
      <c r="N53" s="89">
        <f>'[3]06-22-09 '!$J$66</f>
        <v>1724</v>
      </c>
      <c r="O53" s="101">
        <f>'[5].CSV)EXPORT(3)'!$J49</f>
        <v>0</v>
      </c>
      <c r="P53" s="113"/>
      <c r="Q53" s="101"/>
      <c r="R53" s="88"/>
    </row>
    <row r="54" spans="1:18" s="20" customFormat="1" ht="15.75" customHeight="1">
      <c r="A54" s="2" t="s">
        <v>60</v>
      </c>
      <c r="B54" s="83">
        <f>'[5].CSV)EXPORT(3)'!$B50</f>
        <v>1344</v>
      </c>
      <c r="C54" s="83">
        <f>'[5].CSV)EXPORT(3)'!C50</f>
        <v>310</v>
      </c>
      <c r="D54" s="84">
        <f aca="true" t="shared" si="13" ref="D54:D67">C54/B54</f>
        <v>0.23065476190476192</v>
      </c>
      <c r="E54" s="85">
        <f>'[2].CSV)EXPORT(4)'!F53</f>
        <v>522</v>
      </c>
      <c r="F54" s="83">
        <f>'[2].CSV)EXPORT(4)'!G53</f>
        <v>60</v>
      </c>
      <c r="G54" s="84">
        <f aca="true" t="shared" si="14" ref="G54:G67">IF(E54=0,0,(F54/E54))</f>
        <v>0.11494252873563218</v>
      </c>
      <c r="H54" s="85">
        <f>'[5].CSV)EXPORT(3)'!D50</f>
        <v>2091</v>
      </c>
      <c r="I54" s="83">
        <f>'[5].CSV)EXPORT(3)'!E50</f>
        <v>397</v>
      </c>
      <c r="J54" s="86">
        <f t="shared" si="4"/>
        <v>0.18986131037780965</v>
      </c>
      <c r="K54" s="35">
        <f>'[4]predischarge'!D50</f>
        <v>83</v>
      </c>
      <c r="L54" s="112">
        <f>SUM(M54:N54)</f>
        <v>423</v>
      </c>
      <c r="M54" s="40">
        <f>'[3]06-22-09 '!P67</f>
        <v>172</v>
      </c>
      <c r="N54" s="89">
        <f>'[3]06-22-09 '!J67</f>
        <v>251</v>
      </c>
      <c r="O54" s="101">
        <f>'[5].CSV)EXPORT(3)'!$J50</f>
        <v>0</v>
      </c>
      <c r="P54" s="113"/>
      <c r="Q54" s="101"/>
      <c r="R54" s="88"/>
    </row>
    <row r="55" spans="1:18" s="20" customFormat="1" ht="15.75" customHeight="1">
      <c r="A55" s="2" t="s">
        <v>61</v>
      </c>
      <c r="B55" s="83">
        <f>'[5].CSV)EXPORT(3)'!$B51</f>
        <v>1336</v>
      </c>
      <c r="C55" s="83">
        <f>'[5].CSV)EXPORT(3)'!C51</f>
        <v>82</v>
      </c>
      <c r="D55" s="84">
        <f t="shared" si="13"/>
        <v>0.061377245508982034</v>
      </c>
      <c r="E55" s="85">
        <f>'[2].CSV)EXPORT(4)'!F54</f>
        <v>410</v>
      </c>
      <c r="F55" s="83">
        <f>'[2].CSV)EXPORT(4)'!G54</f>
        <v>14</v>
      </c>
      <c r="G55" s="84">
        <f t="shared" si="14"/>
        <v>0.03414634146341464</v>
      </c>
      <c r="H55" s="85">
        <f>'[5].CSV)EXPORT(3)'!D51</f>
        <v>1996</v>
      </c>
      <c r="I55" s="83">
        <f>'[5].CSV)EXPORT(3)'!E51</f>
        <v>125</v>
      </c>
      <c r="J55" s="86">
        <f t="shared" si="4"/>
        <v>0.062625250501002</v>
      </c>
      <c r="K55" s="35">
        <f>'[4]predischarge'!D51</f>
        <v>31</v>
      </c>
      <c r="L55" s="112">
        <f>SUM(M55:N55)</f>
        <v>669</v>
      </c>
      <c r="M55" s="40">
        <f>'[3]06-22-09 '!P68</f>
        <v>154</v>
      </c>
      <c r="N55" s="89">
        <f>'[3]06-22-09 '!J68</f>
        <v>515</v>
      </c>
      <c r="O55" s="101">
        <f>'[5].CSV)EXPORT(3)'!$J51</f>
        <v>0</v>
      </c>
      <c r="P55" s="113"/>
      <c r="Q55" s="101"/>
      <c r="R55" s="88"/>
    </row>
    <row r="56" spans="1:18" s="20" customFormat="1" ht="15.75" customHeight="1">
      <c r="A56" s="2" t="s">
        <v>62</v>
      </c>
      <c r="B56" s="83">
        <f>'[5].CSV)EXPORT(3)'!$B52</f>
        <v>6685</v>
      </c>
      <c r="C56" s="83">
        <f>'[5].CSV)EXPORT(3)'!C52</f>
        <v>1148</v>
      </c>
      <c r="D56" s="84">
        <f t="shared" si="13"/>
        <v>0.17172774869109947</v>
      </c>
      <c r="E56" s="85">
        <f>'[2].CSV)EXPORT(4)'!F55</f>
        <v>1859</v>
      </c>
      <c r="F56" s="83">
        <f>'[2].CSV)EXPORT(4)'!G55</f>
        <v>171</v>
      </c>
      <c r="G56" s="84">
        <f t="shared" si="14"/>
        <v>0.09198493813878429</v>
      </c>
      <c r="H56" s="85">
        <f>'[5].CSV)EXPORT(3)'!D52</f>
        <v>9509</v>
      </c>
      <c r="I56" s="83">
        <f>'[5].CSV)EXPORT(3)'!E52</f>
        <v>1467</v>
      </c>
      <c r="J56" s="86">
        <f t="shared" si="4"/>
        <v>0.15427489746555895</v>
      </c>
      <c r="K56" s="35">
        <f>'[4]predischarge'!D52</f>
        <v>465</v>
      </c>
      <c r="L56" s="112">
        <f>SUM(M56:N56)</f>
        <v>4055</v>
      </c>
      <c r="M56" s="40">
        <f>'[3]06-22-09 '!P69</f>
        <v>392</v>
      </c>
      <c r="N56" s="89">
        <f>'[3]06-22-09 '!J69</f>
        <v>3663</v>
      </c>
      <c r="O56" s="101">
        <f>'[5].CSV)EXPORT(3)'!$J52</f>
        <v>3</v>
      </c>
      <c r="P56" s="113"/>
      <c r="Q56" s="101">
        <v>0</v>
      </c>
      <c r="R56" s="88"/>
    </row>
    <row r="57" spans="1:18" s="20" customFormat="1" ht="15.75" customHeight="1">
      <c r="A57" s="2" t="s">
        <v>63</v>
      </c>
      <c r="B57" s="83">
        <f>'[5].CSV)EXPORT(3)'!$B53</f>
        <v>1745</v>
      </c>
      <c r="C57" s="83">
        <f>'[5].CSV)EXPORT(3)'!C53</f>
        <v>252</v>
      </c>
      <c r="D57" s="84">
        <f t="shared" si="13"/>
        <v>0.14441260744985673</v>
      </c>
      <c r="E57" s="85">
        <f>'[2].CSV)EXPORT(4)'!F56</f>
        <v>367</v>
      </c>
      <c r="F57" s="83">
        <f>'[2].CSV)EXPORT(4)'!G56</f>
        <v>4</v>
      </c>
      <c r="G57" s="84">
        <f t="shared" si="14"/>
        <v>0.010899182561307902</v>
      </c>
      <c r="H57" s="85">
        <f>'[5].CSV)EXPORT(3)'!D53</f>
        <v>2230</v>
      </c>
      <c r="I57" s="83">
        <f>'[5].CSV)EXPORT(3)'!E53</f>
        <v>261</v>
      </c>
      <c r="J57" s="86">
        <f t="shared" si="4"/>
        <v>0.11704035874439461</v>
      </c>
      <c r="K57" s="35">
        <f>'[4]predischarge'!D53</f>
        <v>33</v>
      </c>
      <c r="L57" s="112">
        <f>SUM(M57:N57)</f>
        <v>339</v>
      </c>
      <c r="M57" s="40">
        <f>'[3]06-22-09 '!$P$72</f>
        <v>64</v>
      </c>
      <c r="N57" s="89">
        <f>'[3]06-22-09 '!$J$72</f>
        <v>275</v>
      </c>
      <c r="O57" s="101">
        <f>'[5].CSV)EXPORT(3)'!$J53</f>
        <v>1</v>
      </c>
      <c r="P57" s="113"/>
      <c r="Q57" s="101"/>
      <c r="R57" s="88"/>
    </row>
    <row r="58" spans="1:18" s="20" customFormat="1" ht="15.75" customHeight="1">
      <c r="A58" s="2" t="s">
        <v>64</v>
      </c>
      <c r="B58" s="83">
        <f>'[5].CSV)EXPORT(3)'!$B54</f>
        <v>2232</v>
      </c>
      <c r="C58" s="83">
        <f>'[5].CSV)EXPORT(3)'!C54</f>
        <v>385</v>
      </c>
      <c r="D58" s="84">
        <f t="shared" si="13"/>
        <v>0.1724910394265233</v>
      </c>
      <c r="E58" s="85">
        <f>'[2].CSV)EXPORT(4)'!F57</f>
        <v>410</v>
      </c>
      <c r="F58" s="83">
        <f>'[2].CSV)EXPORT(4)'!G57</f>
        <v>40</v>
      </c>
      <c r="G58" s="84">
        <f t="shared" si="14"/>
        <v>0.0975609756097561</v>
      </c>
      <c r="H58" s="85">
        <f>'[5].CSV)EXPORT(3)'!D54</f>
        <v>2792</v>
      </c>
      <c r="I58" s="83">
        <f>'[5].CSV)EXPORT(3)'!E54</f>
        <v>454</v>
      </c>
      <c r="J58" s="86">
        <f t="shared" si="4"/>
        <v>0.16260744985673353</v>
      </c>
      <c r="K58" s="35">
        <f>'[4]predischarge'!D54</f>
        <v>133</v>
      </c>
      <c r="L58" s="112">
        <f aca="true" t="shared" si="15" ref="L58:L67">SUM(M58:N58)</f>
        <v>690</v>
      </c>
      <c r="M58" s="40">
        <f>'[3]06-22-09 '!$P$73</f>
        <v>41</v>
      </c>
      <c r="N58" s="89">
        <f>'[3]06-22-09 '!$J$73</f>
        <v>649</v>
      </c>
      <c r="O58" s="101">
        <f>'[5].CSV)EXPORT(3)'!$J54</f>
        <v>1</v>
      </c>
      <c r="P58" s="113"/>
      <c r="Q58" s="101"/>
      <c r="R58" s="88"/>
    </row>
    <row r="59" spans="1:18" s="20" customFormat="1" ht="15.75" customHeight="1">
      <c r="A59" s="2" t="s">
        <v>65</v>
      </c>
      <c r="B59" s="83">
        <f>'[5].CSV)EXPORT(3)'!$B55</f>
        <v>8493</v>
      </c>
      <c r="C59" s="83">
        <f>'[5].CSV)EXPORT(3)'!C55</f>
        <v>1723</v>
      </c>
      <c r="D59" s="84">
        <f t="shared" si="13"/>
        <v>0.20287295419757448</v>
      </c>
      <c r="E59" s="85">
        <f>'[2].CSV)EXPORT(4)'!F58</f>
        <v>1053</v>
      </c>
      <c r="F59" s="83">
        <f>'[2].CSV)EXPORT(4)'!G58</f>
        <v>139</v>
      </c>
      <c r="G59" s="84">
        <f t="shared" si="14"/>
        <v>0.13200379867046533</v>
      </c>
      <c r="H59" s="85">
        <f>'[5].CSV)EXPORT(3)'!D55</f>
        <v>10468</v>
      </c>
      <c r="I59" s="83">
        <f>'[5].CSV)EXPORT(3)'!E55</f>
        <v>2019</v>
      </c>
      <c r="J59" s="86">
        <f t="shared" si="4"/>
        <v>0.19287351929690486</v>
      </c>
      <c r="K59" s="35">
        <f>'[4]predischarge'!D55</f>
        <v>156</v>
      </c>
      <c r="L59" s="112">
        <f t="shared" si="15"/>
        <v>5396</v>
      </c>
      <c r="M59" s="40">
        <f>'[3]06-22-09 '!P74</f>
        <v>692</v>
      </c>
      <c r="N59" s="89">
        <f>'[3]06-22-09 '!J74</f>
        <v>4704</v>
      </c>
      <c r="O59" s="101">
        <f>'[5].CSV)EXPORT(3)'!$J55</f>
        <v>3</v>
      </c>
      <c r="P59" s="113"/>
      <c r="Q59" s="101"/>
      <c r="R59" s="117"/>
    </row>
    <row r="60" spans="1:18" s="20" customFormat="1" ht="15.75" customHeight="1">
      <c r="A60" s="5" t="s">
        <v>66</v>
      </c>
      <c r="B60" s="83">
        <f>'[5].CSV)EXPORT(3)'!$B56</f>
        <v>1827</v>
      </c>
      <c r="C60" s="83">
        <f>'[5].CSV)EXPORT(3)'!C56</f>
        <v>276</v>
      </c>
      <c r="D60" s="84">
        <f t="shared" si="13"/>
        <v>0.1510673234811166</v>
      </c>
      <c r="E60" s="85">
        <f>'[2].CSV)EXPORT(4)'!F59</f>
        <v>27688</v>
      </c>
      <c r="F60" s="83">
        <f>'[2].CSV)EXPORT(4)'!G59</f>
        <v>49</v>
      </c>
      <c r="G60" s="84">
        <f t="shared" si="14"/>
        <v>0.0017697197341808727</v>
      </c>
      <c r="H60" s="85">
        <f>'[5].CSV)EXPORT(3)'!D56</f>
        <v>29902</v>
      </c>
      <c r="I60" s="83">
        <f>'[5].CSV)EXPORT(3)'!E56</f>
        <v>414</v>
      </c>
      <c r="J60" s="86">
        <f t="shared" si="4"/>
        <v>0.013845227743963615</v>
      </c>
      <c r="K60" s="35">
        <f>'[4]predischarge'!D56</f>
        <v>0</v>
      </c>
      <c r="L60" s="112">
        <f t="shared" si="15"/>
        <v>958</v>
      </c>
      <c r="M60" s="40">
        <f>'[3]06-22-09 '!P75</f>
        <v>212</v>
      </c>
      <c r="N60" s="89">
        <f>'[3]06-22-09 '!J75</f>
        <v>746</v>
      </c>
      <c r="O60" s="101">
        <f>'[5].CSV)EXPORT(3)'!$J56</f>
        <v>0</v>
      </c>
      <c r="P60" s="113"/>
      <c r="Q60" s="101"/>
      <c r="R60" s="88"/>
    </row>
    <row r="61" spans="1:18" s="20" customFormat="1" ht="15.75" customHeight="1">
      <c r="A61" s="2" t="s">
        <v>67</v>
      </c>
      <c r="B61" s="83">
        <f>'[5].CSV)EXPORT(3)'!$B57</f>
        <v>15343</v>
      </c>
      <c r="C61" s="83">
        <f>'[5].CSV)EXPORT(3)'!C57</f>
        <v>4650</v>
      </c>
      <c r="D61" s="84">
        <f t="shared" si="13"/>
        <v>0.3030698038193313</v>
      </c>
      <c r="E61" s="85">
        <f>'[2].CSV)EXPORT(4)'!F60</f>
        <v>4344</v>
      </c>
      <c r="F61" s="83">
        <f>'[2].CSV)EXPORT(4)'!G60</f>
        <v>1588</v>
      </c>
      <c r="G61" s="84">
        <f t="shared" si="14"/>
        <v>0.36556169429097607</v>
      </c>
      <c r="H61" s="85">
        <f>'[5].CSV)EXPORT(3)'!D57</f>
        <v>22226</v>
      </c>
      <c r="I61" s="83">
        <f>'[5].CSV)EXPORT(3)'!E57</f>
        <v>7052</v>
      </c>
      <c r="J61" s="86">
        <f t="shared" si="4"/>
        <v>0.31728606136956716</v>
      </c>
      <c r="K61" s="35">
        <f>'[4]predischarge'!D57</f>
        <v>82</v>
      </c>
      <c r="L61" s="112">
        <f t="shared" si="15"/>
        <v>4563</v>
      </c>
      <c r="M61" s="40">
        <f>'[3]06-22-09 '!P76</f>
        <v>643</v>
      </c>
      <c r="N61" s="89">
        <f>'[3]06-22-09 '!J76</f>
        <v>3920</v>
      </c>
      <c r="O61" s="101">
        <f>'[5].CSV)EXPORT(3)'!$J57</f>
        <v>2</v>
      </c>
      <c r="P61" s="113"/>
      <c r="Q61" s="101"/>
      <c r="R61" s="88"/>
    </row>
    <row r="62" spans="1:18" s="20" customFormat="1" ht="15.75" customHeight="1">
      <c r="A62" s="2" t="s">
        <v>68</v>
      </c>
      <c r="B62" s="83">
        <f>'[5].CSV)EXPORT(3)'!$B58</f>
        <v>8369</v>
      </c>
      <c r="C62" s="83">
        <f>'[5].CSV)EXPORT(3)'!C58</f>
        <v>1567</v>
      </c>
      <c r="D62" s="84">
        <f t="shared" si="13"/>
        <v>0.18723861871191302</v>
      </c>
      <c r="E62" s="85">
        <f>'[2].CSV)EXPORT(4)'!F61</f>
        <v>1477</v>
      </c>
      <c r="F62" s="83">
        <f>'[2].CSV)EXPORT(4)'!G61</f>
        <v>60</v>
      </c>
      <c r="G62" s="84">
        <f t="shared" si="14"/>
        <v>0.040622884224779957</v>
      </c>
      <c r="H62" s="85">
        <f>'[5].CSV)EXPORT(3)'!D58</f>
        <v>10354</v>
      </c>
      <c r="I62" s="83">
        <f>'[5].CSV)EXPORT(3)'!E58</f>
        <v>1666</v>
      </c>
      <c r="J62" s="86">
        <f t="shared" si="4"/>
        <v>0.1609039984547035</v>
      </c>
      <c r="K62" s="35">
        <f>'[4]predischarge'!D58</f>
        <v>144</v>
      </c>
      <c r="L62" s="112">
        <f t="shared" si="15"/>
        <v>3285</v>
      </c>
      <c r="M62" s="40">
        <f>'[3]06-22-09 '!P77</f>
        <v>391</v>
      </c>
      <c r="N62" s="89">
        <f>'[3]06-22-09 '!J77</f>
        <v>2894</v>
      </c>
      <c r="O62" s="101">
        <f>'[5].CSV)EXPORT(3)'!$J58</f>
        <v>3</v>
      </c>
      <c r="P62" s="113"/>
      <c r="Q62" s="101">
        <v>0</v>
      </c>
      <c r="R62" s="88"/>
    </row>
    <row r="63" spans="1:18" s="20" customFormat="1" ht="15.75" customHeight="1">
      <c r="A63" s="2" t="s">
        <v>69</v>
      </c>
      <c r="B63" s="83">
        <f>'[5].CSV)EXPORT(3)'!$B59</f>
        <v>6694</v>
      </c>
      <c r="C63" s="83">
        <f>'[5].CSV)EXPORT(3)'!C59</f>
        <v>1386</v>
      </c>
      <c r="D63" s="84">
        <f t="shared" si="13"/>
        <v>0.20705109052883178</v>
      </c>
      <c r="E63" s="85">
        <f>'[2].CSV)EXPORT(4)'!F62</f>
        <v>3755</v>
      </c>
      <c r="F63" s="83">
        <f>'[2].CSV)EXPORT(4)'!G62</f>
        <v>1004</v>
      </c>
      <c r="G63" s="84">
        <f t="shared" si="14"/>
        <v>0.2673768308921438</v>
      </c>
      <c r="H63" s="85">
        <f>'[5].CSV)EXPORT(3)'!D59</f>
        <v>11207</v>
      </c>
      <c r="I63" s="83">
        <f>'[5].CSV)EXPORT(3)'!E59</f>
        <v>2498</v>
      </c>
      <c r="J63" s="86">
        <f t="shared" si="4"/>
        <v>0.22289640403319355</v>
      </c>
      <c r="K63" s="35">
        <f>'[4]predischarge'!D59</f>
        <v>25</v>
      </c>
      <c r="L63" s="112">
        <f>SUM(M63:N63)</f>
        <v>4186</v>
      </c>
      <c r="M63" s="40">
        <f>'[3]06-22-09 '!P78</f>
        <v>366</v>
      </c>
      <c r="N63" s="89">
        <f>'[3]06-22-09 '!J78</f>
        <v>3820</v>
      </c>
      <c r="O63" s="101">
        <f>'[5].CSV)EXPORT(3)'!$J59</f>
        <v>3</v>
      </c>
      <c r="P63" s="113"/>
      <c r="Q63" s="101"/>
      <c r="R63" s="88"/>
    </row>
    <row r="64" spans="1:18" s="20" customFormat="1" ht="15.75" customHeight="1">
      <c r="A64" s="2" t="s">
        <v>70</v>
      </c>
      <c r="B64" s="83">
        <f>'[5].CSV)EXPORT(3)'!$B60</f>
        <v>4305</v>
      </c>
      <c r="C64" s="83">
        <f>'[5].CSV)EXPORT(3)'!C60</f>
        <v>1042</v>
      </c>
      <c r="D64" s="84">
        <f t="shared" si="13"/>
        <v>0.24204413472706154</v>
      </c>
      <c r="E64" s="85">
        <f>'[2].CSV)EXPORT(4)'!F63</f>
        <v>268</v>
      </c>
      <c r="F64" s="83">
        <f>'[2].CSV)EXPORT(4)'!G63</f>
        <v>13</v>
      </c>
      <c r="G64" s="84">
        <f t="shared" si="14"/>
        <v>0.048507462686567165</v>
      </c>
      <c r="H64" s="85">
        <f>'[5].CSV)EXPORT(3)'!D60</f>
        <v>5286</v>
      </c>
      <c r="I64" s="83">
        <f>'[5].CSV)EXPORT(3)'!E60</f>
        <v>1202</v>
      </c>
      <c r="J64" s="86">
        <f t="shared" si="4"/>
        <v>0.2273931138857359</v>
      </c>
      <c r="K64" s="35">
        <f>'[4]predischarge'!D60</f>
        <v>53</v>
      </c>
      <c r="L64" s="112">
        <f t="shared" si="15"/>
        <v>1090</v>
      </c>
      <c r="M64" s="40">
        <f>'[3]06-22-09 '!P79</f>
        <v>138</v>
      </c>
      <c r="N64" s="89">
        <f>'[3]06-22-09 '!J79</f>
        <v>952</v>
      </c>
      <c r="O64" s="101">
        <f>'[5].CSV)EXPORT(3)'!$J60</f>
        <v>0</v>
      </c>
      <c r="P64" s="113"/>
      <c r="Q64" s="101"/>
      <c r="R64" s="88"/>
    </row>
    <row r="65" spans="1:18" s="20" customFormat="1" ht="15.75" customHeight="1">
      <c r="A65" s="2" t="s">
        <v>71</v>
      </c>
      <c r="B65" s="83">
        <f>'[5].CSV)EXPORT(3)'!$B61</f>
        <v>4199</v>
      </c>
      <c r="C65" s="83">
        <f>'[5].CSV)EXPORT(3)'!C61</f>
        <v>491</v>
      </c>
      <c r="D65" s="84">
        <f t="shared" si="13"/>
        <v>0.11693260300071445</v>
      </c>
      <c r="E65" s="85">
        <f>'[2].CSV)EXPORT(4)'!F64</f>
        <v>1259</v>
      </c>
      <c r="F65" s="83">
        <f>'[2].CSV)EXPORT(4)'!G64</f>
        <v>94</v>
      </c>
      <c r="G65" s="84">
        <f t="shared" si="14"/>
        <v>0.07466243050039714</v>
      </c>
      <c r="H65" s="85">
        <f>'[5].CSV)EXPORT(3)'!D61</f>
        <v>5848</v>
      </c>
      <c r="I65" s="83">
        <f>'[5].CSV)EXPORT(3)'!E61</f>
        <v>622</v>
      </c>
      <c r="J65" s="86">
        <f t="shared" si="4"/>
        <v>0.10636114911080712</v>
      </c>
      <c r="K65" s="35">
        <f>'[4]predischarge'!D61</f>
        <v>2136</v>
      </c>
      <c r="L65" s="112">
        <f>SUM(M65:N65)</f>
        <v>1233</v>
      </c>
      <c r="M65" s="40">
        <f>'[3]06-22-09 '!P80</f>
        <v>351</v>
      </c>
      <c r="N65" s="89">
        <f>'[3]06-22-09 '!J80</f>
        <v>882</v>
      </c>
      <c r="O65" s="101">
        <f>'[5].CSV)EXPORT(3)'!$J61</f>
        <v>0</v>
      </c>
      <c r="P65" s="113"/>
      <c r="Q65" s="101"/>
      <c r="R65" s="88"/>
    </row>
    <row r="66" spans="1:18" s="20" customFormat="1" ht="15.75" customHeight="1">
      <c r="A66" s="2" t="s">
        <v>72</v>
      </c>
      <c r="B66" s="83">
        <f>'[5].CSV)EXPORT(3)'!$B62</f>
        <v>8484</v>
      </c>
      <c r="C66" s="83">
        <f>'[5].CSV)EXPORT(3)'!C62</f>
        <v>1217</v>
      </c>
      <c r="D66" s="84">
        <f t="shared" si="13"/>
        <v>0.14344648750589345</v>
      </c>
      <c r="E66" s="85">
        <f>'[2].CSV)EXPORT(4)'!F65</f>
        <v>876</v>
      </c>
      <c r="F66" s="83">
        <f>'[2].CSV)EXPORT(4)'!G65</f>
        <v>6</v>
      </c>
      <c r="G66" s="84">
        <f t="shared" si="14"/>
        <v>0.00684931506849315</v>
      </c>
      <c r="H66" s="85">
        <f>'[5].CSV)EXPORT(3)'!D62</f>
        <v>10965</v>
      </c>
      <c r="I66" s="83">
        <f>'[5].CSV)EXPORT(3)'!E62</f>
        <v>1346</v>
      </c>
      <c r="J66" s="86">
        <f t="shared" si="4"/>
        <v>0.12275421796625627</v>
      </c>
      <c r="K66" s="35">
        <f>'[4]predischarge'!D62</f>
        <v>970</v>
      </c>
      <c r="L66" s="112">
        <f t="shared" si="15"/>
        <v>3087</v>
      </c>
      <c r="M66" s="40">
        <f>'[3]06-22-09 '!P81</f>
        <v>350</v>
      </c>
      <c r="N66" s="89">
        <f>'[3]06-22-09 '!J81</f>
        <v>2737</v>
      </c>
      <c r="O66" s="101">
        <f>'[5].CSV)EXPORT(3)'!$J62</f>
        <v>0</v>
      </c>
      <c r="P66" s="113"/>
      <c r="Q66" s="101"/>
      <c r="R66" s="88"/>
    </row>
    <row r="67" spans="1:18" s="20" customFormat="1" ht="15.75" customHeight="1">
      <c r="A67" s="3" t="s">
        <v>73</v>
      </c>
      <c r="B67" s="83">
        <f>'[5].CSV)EXPORT(3)'!$B63</f>
        <v>8958</v>
      </c>
      <c r="C67" s="83">
        <f>'[5].CSV)EXPORT(3)'!C63</f>
        <v>1750</v>
      </c>
      <c r="D67" s="93">
        <f t="shared" si="13"/>
        <v>0.19535610627372182</v>
      </c>
      <c r="E67" s="94">
        <f>'[2].CSV)EXPORT(4)'!F66</f>
        <v>5830</v>
      </c>
      <c r="F67" s="92">
        <f>'[2].CSV)EXPORT(4)'!G66</f>
        <v>1160</v>
      </c>
      <c r="G67" s="118">
        <f t="shared" si="14"/>
        <v>0.19897084048027444</v>
      </c>
      <c r="H67" s="85">
        <f>'[5].CSV)EXPORT(3)'!D63</f>
        <v>16820</v>
      </c>
      <c r="I67" s="83">
        <f>'[5].CSV)EXPORT(3)'!E63</f>
        <v>3048</v>
      </c>
      <c r="J67" s="95">
        <f t="shared" si="4"/>
        <v>0.1812128418549346</v>
      </c>
      <c r="K67" s="35">
        <f>'[4]predischarge'!D63</f>
        <v>447</v>
      </c>
      <c r="L67" s="119">
        <f t="shared" si="15"/>
        <v>3891</v>
      </c>
      <c r="M67" s="40">
        <f>'[3]06-22-09 '!P82</f>
        <v>600</v>
      </c>
      <c r="N67" s="89">
        <f>'[3]06-22-09 '!J82</f>
        <v>3291</v>
      </c>
      <c r="O67" s="101">
        <f>'[5].CSV)EXPORT(3)'!$J63</f>
        <v>3</v>
      </c>
      <c r="P67" s="115"/>
      <c r="Q67" s="103"/>
      <c r="R67" s="97"/>
    </row>
    <row r="68" spans="1:18" s="20" customFormat="1" ht="15.75" customHeight="1">
      <c r="A68" s="4"/>
      <c r="B68" s="24"/>
      <c r="C68" s="24"/>
      <c r="D68" s="24"/>
      <c r="E68" s="120"/>
      <c r="F68" s="120"/>
      <c r="G68" s="121" t="s">
        <v>80</v>
      </c>
      <c r="H68" s="122" t="s">
        <v>80</v>
      </c>
      <c r="I68" s="122"/>
      <c r="J68" s="122"/>
      <c r="K68" s="24"/>
      <c r="L68" s="123"/>
      <c r="M68" s="123"/>
      <c r="N68" s="124"/>
      <c r="O68" s="122"/>
      <c r="P68" s="125"/>
      <c r="Q68" s="126"/>
      <c r="R68" s="127"/>
    </row>
    <row r="69" spans="1:18" s="20" customFormat="1" ht="12" customHeight="1">
      <c r="A69" s="9" t="s">
        <v>77</v>
      </c>
      <c r="B69" s="24">
        <f>'[5].CSV)EXPORT(3)'!B70</f>
        <v>0</v>
      </c>
      <c r="C69" s="24">
        <v>0</v>
      </c>
      <c r="D69" s="121">
        <f>IF(B69=0,0,(C69/B69))</f>
        <v>0</v>
      </c>
      <c r="E69" s="122" t="s">
        <v>80</v>
      </c>
      <c r="F69" s="122" t="s">
        <v>80</v>
      </c>
      <c r="G69" s="121">
        <f>IF(E72=0,0,(F72/E72))</f>
        <v>0</v>
      </c>
      <c r="H69" s="122">
        <f>'[5].CSV)EXPORT(3)'!D68</f>
        <v>0</v>
      </c>
      <c r="I69" s="122">
        <v>0</v>
      </c>
      <c r="J69" s="121">
        <f t="shared" si="4"/>
        <v>0</v>
      </c>
      <c r="K69" s="36">
        <v>0</v>
      </c>
      <c r="L69" s="124">
        <f>N69</f>
        <v>0</v>
      </c>
      <c r="M69" s="36">
        <v>0</v>
      </c>
      <c r="N69" s="128">
        <v>0</v>
      </c>
      <c r="O69" s="122">
        <v>0</v>
      </c>
      <c r="P69" s="129"/>
      <c r="Q69" s="126"/>
      <c r="R69" s="130"/>
    </row>
    <row r="70" spans="1:18" s="20" customFormat="1" ht="12" customHeight="1">
      <c r="A70" s="9" t="s">
        <v>78</v>
      </c>
      <c r="B70" s="24">
        <f>'[5].CSV)EXPORT(3)'!B64</f>
        <v>0</v>
      </c>
      <c r="C70" s="24">
        <f>'[5].CSV)EXPORT(3)'!C64</f>
        <v>0</v>
      </c>
      <c r="D70" s="121">
        <f>IF(B70=0,0,(C70/B70))</f>
        <v>0</v>
      </c>
      <c r="E70" s="122">
        <f>'[2].CSV)EXPORT(4)'!F67</f>
        <v>8</v>
      </c>
      <c r="F70" s="122">
        <f>'[2].CSV)EXPORT(4)'!G67</f>
        <v>2</v>
      </c>
      <c r="G70" s="121">
        <f>IF(E70=0,0,(F70/E70))</f>
        <v>0.25</v>
      </c>
      <c r="H70" s="122">
        <f>'[5].CSV)EXPORT(3)'!D64</f>
        <v>53</v>
      </c>
      <c r="I70" s="122">
        <f>'[5].CSV)EXPORT(3)'!E64</f>
        <v>47</v>
      </c>
      <c r="J70" s="121">
        <f t="shared" si="4"/>
        <v>0.8867924528301887</v>
      </c>
      <c r="K70" s="36">
        <v>0</v>
      </c>
      <c r="L70" s="124">
        <f>N70</f>
        <v>0</v>
      </c>
      <c r="M70" s="36">
        <v>0</v>
      </c>
      <c r="N70" s="124">
        <v>0</v>
      </c>
      <c r="O70" s="122">
        <f>'[5].CSV)EXPORT(3)'!$J64</f>
        <v>0</v>
      </c>
      <c r="P70" s="129"/>
      <c r="Q70" s="126"/>
      <c r="R70" s="130"/>
    </row>
    <row r="71" spans="1:18" s="20" customFormat="1" ht="13.5" customHeight="1" thickBot="1">
      <c r="A71" s="11" t="s">
        <v>74</v>
      </c>
      <c r="B71" s="131">
        <f>'[5].CSV)EXPORT(3)'!B65</f>
        <v>0</v>
      </c>
      <c r="C71" s="131">
        <f>'[5].CSV)EXPORT(3)'!C65</f>
        <v>0</v>
      </c>
      <c r="D71" s="132">
        <f>IF(B71=0,0,(C71/B71))</f>
        <v>0</v>
      </c>
      <c r="E71" s="133">
        <f>'[2].CSV)EXPORT(4)'!F68</f>
        <v>1</v>
      </c>
      <c r="F71" s="133">
        <f>'[2].CSV)EXPORT(4)'!G68</f>
        <v>0</v>
      </c>
      <c r="G71" s="132">
        <f>IF(E71=0,0,(F71/E71))</f>
        <v>0</v>
      </c>
      <c r="H71" s="133">
        <f>'[5].CSV)EXPORT(3)'!D65</f>
        <v>153</v>
      </c>
      <c r="I71" s="133">
        <f>'[5].CSV)EXPORT(3)'!E65</f>
        <v>3</v>
      </c>
      <c r="J71" s="132">
        <f t="shared" si="4"/>
        <v>0.0196078431372549</v>
      </c>
      <c r="K71" s="37">
        <v>0</v>
      </c>
      <c r="L71" s="37">
        <f>'[3]06-22-09 '!$M$84</f>
        <v>21183</v>
      </c>
      <c r="M71" s="134">
        <f>'[1].CSV)EXPORT(6)'!M66</f>
        <v>0</v>
      </c>
      <c r="N71" s="135">
        <f>'[3]06-22-09 '!$M$84</f>
        <v>21183</v>
      </c>
      <c r="O71" s="133">
        <f>'[5].CSV)EXPORT(3)'!$J65</f>
        <v>0</v>
      </c>
      <c r="P71" s="136"/>
      <c r="Q71" s="137"/>
      <c r="R71" s="138"/>
    </row>
    <row r="72" spans="1:18" s="20" customFormat="1" ht="15.75" customHeight="1">
      <c r="A72" s="20" t="s">
        <v>75</v>
      </c>
      <c r="D72" s="25"/>
      <c r="G72" s="25"/>
      <c r="J72" s="25"/>
      <c r="K72" s="12"/>
      <c r="L72" s="12"/>
      <c r="M72" s="12"/>
      <c r="N72" s="12"/>
      <c r="P72" s="29"/>
      <c r="Q72" s="6"/>
      <c r="R72" s="7"/>
    </row>
    <row r="73" spans="1:18" s="20" customFormat="1" ht="11.25" customHeight="1">
      <c r="A73" s="20" t="s">
        <v>76</v>
      </c>
      <c r="C73" s="19"/>
      <c r="D73" s="25"/>
      <c r="F73" s="19"/>
      <c r="G73" s="25"/>
      <c r="I73" s="19"/>
      <c r="J73" s="25"/>
      <c r="K73" s="12"/>
      <c r="L73" s="12"/>
      <c r="M73" s="12"/>
      <c r="N73" s="12"/>
      <c r="P73" s="29"/>
      <c r="Q73" s="6"/>
      <c r="R73" s="7"/>
    </row>
    <row r="74" spans="1:18" s="20" customFormat="1" ht="12" customHeight="1">
      <c r="A74" s="20" t="s">
        <v>81</v>
      </c>
      <c r="C74" s="19"/>
      <c r="D74" s="25"/>
      <c r="F74" s="19"/>
      <c r="G74" s="25"/>
      <c r="H74" s="20" t="s">
        <v>80</v>
      </c>
      <c r="I74" s="19"/>
      <c r="J74" s="25"/>
      <c r="K74" s="12"/>
      <c r="L74" s="12"/>
      <c r="M74" s="12"/>
      <c r="N74" s="12"/>
      <c r="P74" s="29"/>
      <c r="Q74" s="6"/>
      <c r="R74" s="7"/>
    </row>
    <row r="75" spans="3:18" s="20" customFormat="1" ht="12" customHeight="1">
      <c r="C75" s="19"/>
      <c r="D75" s="25"/>
      <c r="F75" s="19"/>
      <c r="G75" s="25"/>
      <c r="I75" s="19"/>
      <c r="J75" s="25"/>
      <c r="K75" s="12"/>
      <c r="L75" s="12"/>
      <c r="M75" s="12"/>
      <c r="N75" s="12"/>
      <c r="P75" s="29"/>
      <c r="Q75" s="6"/>
      <c r="R75" s="7"/>
    </row>
    <row r="76" spans="3:18" s="20" customFormat="1" ht="12" customHeight="1">
      <c r="C76" s="19"/>
      <c r="D76" s="25"/>
      <c r="F76" s="19"/>
      <c r="G76" s="25"/>
      <c r="I76" s="19"/>
      <c r="J76" s="25"/>
      <c r="K76" s="12"/>
      <c r="L76" s="12"/>
      <c r="M76" s="12"/>
      <c r="N76" s="12"/>
      <c r="P76" s="29"/>
      <c r="Q76" s="6"/>
      <c r="R76" s="7"/>
    </row>
    <row r="77" spans="3:18" s="20" customFormat="1" ht="12" customHeight="1">
      <c r="C77" s="19"/>
      <c r="D77" s="25"/>
      <c r="F77" s="19"/>
      <c r="G77" s="25"/>
      <c r="I77" s="19"/>
      <c r="J77" s="25"/>
      <c r="K77" s="12"/>
      <c r="L77" s="12"/>
      <c r="M77" s="12"/>
      <c r="N77" s="12"/>
      <c r="P77" s="29"/>
      <c r="Q77" s="6"/>
      <c r="R77" s="7"/>
    </row>
    <row r="78" ht="12" customHeight="1"/>
    <row r="79" ht="12" customHeight="1">
      <c r="E79" s="19">
        <f>SUM(E8:E71)</f>
        <v>233897</v>
      </c>
    </row>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sheetData>
  <sheetProtection/>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June 22, 2009 Monday Morning Workload Report (Office of Performance Analysis and Integrity)</dc:title>
  <dc:subject>June 22, 2009 Monday Morning Workload Report</dc:subject>
  <dc:creator/>
  <cp:keywords>vacols, scorecard, rating, pending, 180, c&amp;p, wipp, pre-discharge,  appeals, SOC's, adjudicative, IVMs, guarantees, COE</cp:keywords>
  <dc:description/>
  <cp:lastModifiedBy>dmokwall</cp:lastModifiedBy>
  <cp:lastPrinted>2009-06-22T18:24:10Z</cp:lastPrinted>
  <dcterms:created xsi:type="dcterms:W3CDTF">2003-06-17T11:57:05Z</dcterms:created>
  <dcterms:modified xsi:type="dcterms:W3CDTF">2009-06-24T14:11:55Z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Created">
    <vt:lpwstr>20090622</vt:lpwstr>
  </property>
  <property fmtid="{D5CDD505-2E9C-101B-9397-08002B2CF9AE}" pid="5" name="DateReviewed">
    <vt:lpwstr>20090622</vt:lpwstr>
  </property>
  <property fmtid="{D5CDD505-2E9C-101B-9397-08002B2CF9AE}" pid="6" name="Type">
    <vt:lpwstr>Report</vt:lpwstr>
  </property>
</Properties>
</file>