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506" windowWidth="12120" windowHeight="8580" tabRatio="803" activeTab="0"/>
  </bookViews>
  <sheets>
    <sheet name="Transformation" sheetId="1" r:id="rId1"/>
    <sheet name="Final Aggregate" sheetId="2" r:id="rId2"/>
  </sheets>
  <externalReferences>
    <externalReference r:id="rId5"/>
    <externalReference r:id="rId6"/>
  </externalReferences>
  <definedNames>
    <definedName name="TableName">"Dummy"</definedName>
  </definedNames>
  <calcPr fullCalcOnLoad="1"/>
</workbook>
</file>

<file path=xl/sharedStrings.xml><?xml version="1.0" encoding="utf-8"?>
<sst xmlns="http://schemas.openxmlformats.org/spreadsheetml/2006/main" count="304" uniqueCount="187">
  <si>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</si>
  <si>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</si>
  <si>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</si>
  <si>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</si>
  <si>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</si>
  <si>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</si>
  <si>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</si>
  <si>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</si>
  <si>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 Pending Over 180</t>
  </si>
  <si>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</si>
  <si>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</si>
  <si>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</si>
  <si>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</si>
  <si>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 Over 180</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</si>
  <si>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</si>
  <si>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</si>
  <si>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</si>
  <si>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</si>
  <si>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</si>
  <si>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</si>
  <si>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</si>
  <si>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</si>
  <si>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</si>
  <si>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</si>
  <si>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</si>
  <si>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</si>
  <si>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050</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</si>
  <si>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</si>
  <si>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</si>
  <si>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</si>
  <si>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</si>
  <si>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</si>
  <si>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</si>
  <si>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</si>
  <si>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</si>
  <si>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</si>
  <si>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</si>
  <si>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</si>
  <si>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</si>
  <si>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</si>
  <si>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</si>
  <si>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</si>
  <si>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</si>
  <si>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</si>
  <si>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</si>
  <si>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</si>
  <si>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</si>
  <si>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</si>
  <si>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</si>
  <si>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</si>
  <si>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</si>
  <si>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</si>
  <si>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</si>
  <si>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</si>
  <si>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</si>
  <si>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</si>
  <si>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</si>
  <si>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</si>
  <si>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</si>
  <si>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</si>
  <si>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</si>
  <si>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</si>
  <si>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</si>
  <si>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</si>
  <si>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</si>
  <si>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</si>
  <si>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</si>
  <si>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</si>
  <si>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</si>
  <si>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</si>
  <si>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</si>
  <si>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</si>
  <si>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</si>
  <si>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</si>
  <si>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</si>
  <si>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</si>
  <si>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</si>
  <si>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</si>
  <si>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</si>
  <si>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</si>
  <si>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</si>
  <si>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</si>
  <si>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</si>
  <si>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</si>
  <si>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</si>
  <si>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</si>
  <si>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</si>
  <si>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</si>
  <si>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</si>
  <si>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</si>
  <si>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</si>
  <si>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</si>
  <si>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</si>
  <si>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</si>
  <si>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</si>
  <si>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</si>
  <si>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</si>
  <si>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</si>
  <si>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</si>
  <si>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</si>
  <si>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</si>
  <si>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</si>
  <si>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</si>
  <si>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</si>
  <si>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</si>
  <si>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</si>
  <si>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</si>
  <si>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</si>
  <si>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</si>
  <si>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</si>
  <si>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</si>
  <si>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</si>
  <si>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</si>
  <si>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</si>
  <si>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</si>
  <si>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</si>
  <si>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</si>
  <si>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</si>
  <si>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</si>
  <si>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</si>
  <si>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</si>
  <si>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</si>
  <si>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</si>
  <si>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</si>
  <si>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</si>
  <si>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</si>
  <si>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</si>
  <si>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</si>
  <si>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</si>
  <si>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</si>
  <si>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</si>
  <si>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</si>
  <si>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</si>
  <si>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</si>
  <si>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</si>
  <si>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</si>
  <si>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</si>
  <si>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</si>
  <si>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</si>
  <si>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</si>
  <si>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</si>
  <si>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</si>
  <si>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</si>
  <si>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</si>
  <si>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</si>
  <si>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</si>
  <si>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</si>
  <si>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</si>
  <si>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</si>
  <si>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</si>
  <si>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</si>
  <si>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</si>
  <si>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</si>
  <si>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</si>
  <si>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</si>
  <si>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</si>
  <si>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</si>
  <si>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</si>
  <si>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</si>
  <si>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</si>
  <si>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</si>
  <si>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</si>
  <si>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</si>
  <si>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</si>
  <si>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</si>
  <si>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</si>
  <si>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</si>
  <si>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</si>
  <si>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</si>
  <si>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</si>
  <si>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</si>
  <si>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</si>
  <si>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</si>
  <si>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</si>
  <si>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</si>
  <si>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</si>
  <si>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</si>
  <si>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</si>
  <si>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</si>
  <si>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</si>
  <si>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</si>
  <si>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</si>
  <si>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</si>
  <si>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Data current as of close of business October 31, 2009</t>
  </si>
  <si>
    <t>COMPENSATION AND PENSION INVENTORY</t>
  </si>
  <si>
    <t>*Chapter 33 is the new Post-9/11GI Bill.  "All" represents all Education Benefit Programs including Chapter 33.</t>
  </si>
  <si>
    <t>Chapter 33 is the new Post-9/11GI Bill.  "All" represents all Education Benefit Programs including  Chapter 33.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</si>
</sst>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s>
  <fonts count="23">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b/>
      <sz val="10"/>
      <name val="Arial"/>
      <family val="2"/>
    </font>
    <font>
      <b/>
      <sz val="9"/>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2">
    <border>
      <left/>
      <right/>
      <top/>
      <bottom/>
      <diagonal/>
    </border>
    <border>
      <left>
        <color indexed="63"/>
      </left>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4" fillId="0" borderId="1"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2" xfId="0" applyFont="1" applyFill="1" applyBorder="1" applyAlignment="1">
      <alignment vertical="center" wrapText="1"/>
    </xf>
    <xf numFmtId="0" fontId="10" fillId="2" borderId="2" xfId="0" applyFont="1" applyFill="1" applyBorder="1" applyAlignment="1">
      <alignment vertical="center" wrapText="1"/>
    </xf>
    <xf numFmtId="0" fontId="11" fillId="2" borderId="2" xfId="0" applyFont="1" applyFill="1" applyBorder="1" applyAlignment="1">
      <alignment vertical="center" wrapText="1"/>
    </xf>
    <xf numFmtId="0" fontId="12"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3" fontId="12" fillId="3" borderId="3" xfId="15" applyNumberFormat="1" applyFont="1" applyFill="1" applyBorder="1" applyAlignment="1">
      <alignment horizontal="center" vertical="center" wrapText="1"/>
    </xf>
    <xf numFmtId="3" fontId="12" fillId="2" borderId="0" xfId="0" applyNumberFormat="1" applyFont="1" applyFill="1" applyBorder="1" applyAlignment="1">
      <alignment horizontal="right" vertical="center" wrapText="1"/>
    </xf>
    <xf numFmtId="0" fontId="12" fillId="0" borderId="0" xfId="0" applyFont="1" applyFill="1" applyBorder="1" applyAlignment="1">
      <alignment horizontal="right" vertical="center" wrapText="1"/>
    </xf>
    <xf numFmtId="3" fontId="12" fillId="3" borderId="4" xfId="15" applyNumberFormat="1" applyFont="1" applyFill="1" applyBorder="1" applyAlignment="1">
      <alignment horizontal="center" vertical="center" wrapText="1"/>
    </xf>
    <xf numFmtId="3" fontId="12" fillId="3" borderId="5" xfId="15" applyNumberFormat="1" applyFont="1" applyFill="1" applyBorder="1" applyAlignment="1">
      <alignment horizontal="center" vertical="center" wrapText="1"/>
    </xf>
    <xf numFmtId="0" fontId="1" fillId="2" borderId="0" xfId="0" applyFont="1" applyFill="1" applyBorder="1" applyAlignment="1">
      <alignment/>
    </xf>
    <xf numFmtId="0" fontId="12" fillId="2" borderId="0" xfId="0" applyFont="1" applyFill="1" applyBorder="1" applyAlignment="1">
      <alignment horizontal="center" vertical="center" wrapText="1"/>
    </xf>
    <xf numFmtId="174" fontId="9" fillId="2" borderId="0" xfId="21" applyNumberFormat="1" applyFont="1" applyFill="1" applyBorder="1" applyAlignment="1">
      <alignment horizontal="center" vertical="center" wrapText="1"/>
    </xf>
    <xf numFmtId="174" fontId="13" fillId="2" borderId="0" xfId="21"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3" fontId="13" fillId="2"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 borderId="6" xfId="0" applyFont="1" applyFill="1" applyBorder="1" applyAlignment="1">
      <alignment horizontal="center"/>
    </xf>
    <xf numFmtId="0" fontId="8" fillId="3" borderId="1" xfId="0" applyFont="1" applyFill="1" applyBorder="1" applyAlignment="1">
      <alignment horizontal="center"/>
    </xf>
    <xf numFmtId="0" fontId="0" fillId="0" borderId="0" xfId="0" applyFont="1" applyBorder="1" applyAlignment="1">
      <alignment horizontal="center"/>
    </xf>
    <xf numFmtId="0" fontId="0" fillId="0" borderId="7" xfId="0" applyFont="1" applyBorder="1" applyAlignment="1">
      <alignment horizontal="center" vertical="center" wrapText="1"/>
    </xf>
    <xf numFmtId="4" fontId="8" fillId="0" borderId="8" xfId="0" applyNumberFormat="1" applyFont="1" applyFill="1" applyBorder="1" applyAlignment="1">
      <alignment/>
    </xf>
    <xf numFmtId="173" fontId="0" fillId="0" borderId="8" xfId="15" applyNumberFormat="1" applyFont="1" applyBorder="1" applyAlignment="1">
      <alignment horizontal="center"/>
    </xf>
    <xf numFmtId="174" fontId="0" fillId="0" borderId="9" xfId="21" applyNumberFormat="1" applyFont="1" applyBorder="1" applyAlignment="1">
      <alignment horizontal="center"/>
    </xf>
    <xf numFmtId="0" fontId="8" fillId="3" borderId="9" xfId="0" applyFont="1" applyFill="1" applyBorder="1" applyAlignment="1">
      <alignment horizontal="center"/>
    </xf>
    <xf numFmtId="4" fontId="0" fillId="0" borderId="0" xfId="0" applyNumberFormat="1" applyFont="1" applyFill="1" applyBorder="1" applyAlignment="1">
      <alignment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vertical="center" wrapText="1"/>
    </xf>
    <xf numFmtId="4" fontId="3" fillId="0" borderId="9" xfId="0" applyNumberFormat="1" applyFont="1" applyFill="1" applyBorder="1" applyAlignment="1">
      <alignment vertical="center" wrapText="1"/>
    </xf>
    <xf numFmtId="174" fontId="0" fillId="0" borderId="10" xfId="21" applyNumberFormat="1" applyFont="1" applyBorder="1" applyAlignment="1">
      <alignment horizontal="right"/>
    </xf>
    <xf numFmtId="4" fontId="3" fillId="0" borderId="11" xfId="0" applyNumberFormat="1" applyFont="1" applyFill="1" applyBorder="1" applyAlignment="1">
      <alignment vertical="center" wrapText="1"/>
    </xf>
    <xf numFmtId="173" fontId="0" fillId="0" borderId="12" xfId="15" applyNumberFormat="1" applyFont="1" applyFill="1" applyBorder="1" applyAlignment="1">
      <alignment horizontal="center"/>
    </xf>
    <xf numFmtId="174" fontId="0" fillId="0" borderId="12" xfId="21" applyNumberFormat="1" applyFont="1" applyFill="1" applyBorder="1" applyAlignment="1">
      <alignment horizontal="right"/>
    </xf>
    <xf numFmtId="4" fontId="2" fillId="0" borderId="12" xfId="0" applyNumberFormat="1" applyFont="1" applyFill="1" applyBorder="1" applyAlignment="1">
      <alignment vertical="center" wrapText="1"/>
    </xf>
    <xf numFmtId="173" fontId="0" fillId="0" borderId="12" xfId="15" applyNumberFormat="1" applyFont="1" applyBorder="1" applyAlignment="1">
      <alignment horizontal="center"/>
    </xf>
    <xf numFmtId="174" fontId="0" fillId="0" borderId="12" xfId="21" applyNumberFormat="1" applyFont="1" applyBorder="1" applyAlignment="1">
      <alignment horizontal="right"/>
    </xf>
    <xf numFmtId="173" fontId="0" fillId="0" borderId="10" xfId="15" applyNumberFormat="1" applyFont="1" applyBorder="1" applyAlignment="1">
      <alignment horizontal="center"/>
    </xf>
    <xf numFmtId="4" fontId="2" fillId="0" borderId="10"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1" applyNumberFormat="1" applyFont="1" applyBorder="1" applyAlignment="1">
      <alignment horizontal="right"/>
    </xf>
    <xf numFmtId="4" fontId="2" fillId="0" borderId="12" xfId="0" applyNumberFormat="1" applyFont="1" applyFill="1" applyBorder="1" applyAlignment="1">
      <alignment horizontal="left" vertical="center" wrapText="1"/>
    </xf>
    <xf numFmtId="0" fontId="0" fillId="0" borderId="0" xfId="0" applyFont="1" applyFill="1" applyBorder="1" applyAlignment="1">
      <alignment/>
    </xf>
    <xf numFmtId="0" fontId="0" fillId="0" borderId="1"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173" fontId="0" fillId="0" borderId="9" xfId="15" applyNumberFormat="1" applyFont="1" applyBorder="1" applyAlignment="1">
      <alignment/>
    </xf>
    <xf numFmtId="174" fontId="0" fillId="0" borderId="9" xfId="21" applyNumberFormat="1" applyFont="1" applyBorder="1" applyAlignment="1">
      <alignment/>
    </xf>
    <xf numFmtId="4" fontId="0" fillId="0" borderId="13" xfId="0" applyNumberFormat="1" applyFont="1" applyFill="1" applyBorder="1" applyAlignment="1">
      <alignment/>
    </xf>
    <xf numFmtId="0" fontId="0" fillId="0" borderId="7" xfId="0" applyFont="1" applyBorder="1" applyAlignment="1">
      <alignment/>
    </xf>
    <xf numFmtId="0" fontId="0" fillId="0" borderId="0" xfId="0" applyFont="1" applyAlignment="1">
      <alignment/>
    </xf>
    <xf numFmtId="4" fontId="0" fillId="0" borderId="5" xfId="0" applyNumberFormat="1" applyFont="1" applyFill="1" applyBorder="1" applyAlignment="1">
      <alignment/>
    </xf>
    <xf numFmtId="173" fontId="0" fillId="0" borderId="9" xfId="15" applyNumberFormat="1" applyFont="1" applyBorder="1" applyAlignment="1">
      <alignment horizontal="right"/>
    </xf>
    <xf numFmtId="173" fontId="0" fillId="0" borderId="0" xfId="0" applyNumberFormat="1" applyFont="1" applyAlignment="1">
      <alignment/>
    </xf>
    <xf numFmtId="0" fontId="16" fillId="2" borderId="0" xfId="0" applyFont="1" applyFill="1" applyBorder="1" applyAlignment="1">
      <alignment vertical="center" wrapText="1"/>
    </xf>
    <xf numFmtId="0" fontId="16"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16" fillId="0" borderId="0" xfId="0" applyFont="1" applyFill="1" applyBorder="1" applyAlignment="1">
      <alignment vertical="center" wrapText="1"/>
    </xf>
    <xf numFmtId="0" fontId="6" fillId="2" borderId="0" xfId="0" applyFont="1" applyFill="1" applyBorder="1" applyAlignment="1">
      <alignment horizontal="left" vertical="center" wrapText="1"/>
    </xf>
    <xf numFmtId="0" fontId="17" fillId="2" borderId="14" xfId="0" applyFont="1" applyFill="1" applyBorder="1" applyAlignment="1">
      <alignment vertical="center" wrapText="1"/>
    </xf>
    <xf numFmtId="0" fontId="9" fillId="3" borderId="3" xfId="0" applyFont="1" applyFill="1" applyBorder="1" applyAlignment="1">
      <alignment horizontal="center" vertical="center" wrapText="1"/>
    </xf>
    <xf numFmtId="0" fontId="17" fillId="2" borderId="0" xfId="0" applyFont="1" applyFill="1" applyBorder="1" applyAlignment="1">
      <alignment vertical="center" wrapText="1"/>
    </xf>
    <xf numFmtId="0" fontId="16" fillId="3" borderId="15" xfId="0" applyFont="1" applyFill="1" applyBorder="1" applyAlignment="1">
      <alignment horizontal="left" vertical="center" wrapText="1"/>
    </xf>
    <xf numFmtId="0" fontId="17" fillId="0" borderId="0" xfId="0" applyFont="1" applyFill="1" applyBorder="1" applyAlignment="1">
      <alignment vertical="center" wrapText="1"/>
    </xf>
    <xf numFmtId="49" fontId="16" fillId="3" borderId="2" xfId="0" applyNumberFormat="1" applyFont="1" applyFill="1" applyBorder="1" applyAlignment="1">
      <alignment horizontal="left" vertical="center" wrapText="1"/>
    </xf>
    <xf numFmtId="0" fontId="16" fillId="3" borderId="2" xfId="0" applyFont="1" applyFill="1" applyBorder="1" applyAlignment="1">
      <alignment horizontal="left" vertical="center" wrapText="1"/>
    </xf>
    <xf numFmtId="49" fontId="18" fillId="3" borderId="0" xfId="0" applyNumberFormat="1" applyFont="1" applyFill="1" applyBorder="1" applyAlignment="1">
      <alignment horizontal="left" vertical="center" wrapText="1"/>
    </xf>
    <xf numFmtId="0" fontId="18" fillId="3" borderId="16"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0" borderId="0" xfId="0" applyFont="1" applyFill="1" applyBorder="1" applyAlignment="1">
      <alignment/>
    </xf>
    <xf numFmtId="0" fontId="1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3" fontId="21" fillId="3" borderId="4" xfId="15" applyNumberFormat="1" applyFont="1" applyFill="1" applyBorder="1" applyAlignment="1">
      <alignment horizontal="center" vertical="center" wrapText="1"/>
    </xf>
    <xf numFmtId="3" fontId="21" fillId="3" borderId="9" xfId="15" applyNumberFormat="1" applyFont="1" applyFill="1" applyBorder="1" applyAlignment="1">
      <alignment horizontal="center" vertical="center" wrapText="1"/>
    </xf>
    <xf numFmtId="174" fontId="21" fillId="3" borderId="4" xfId="21" applyNumberFormat="1" applyFont="1" applyFill="1" applyBorder="1" applyAlignment="1">
      <alignment horizontal="center" vertical="center" wrapText="1"/>
    </xf>
    <xf numFmtId="3" fontId="22" fillId="3" borderId="7" xfId="15" applyNumberFormat="1" applyFont="1" applyFill="1" applyBorder="1" applyAlignment="1">
      <alignment horizontal="center" vertical="center" wrapText="1"/>
    </xf>
    <xf numFmtId="3" fontId="22" fillId="3" borderId="13" xfId="15" applyNumberFormat="1" applyFont="1" applyFill="1" applyBorder="1" applyAlignment="1">
      <alignment horizontal="center" vertical="center" wrapText="1"/>
    </xf>
    <xf numFmtId="174" fontId="22" fillId="3" borderId="0" xfId="21" applyNumberFormat="1" applyFont="1" applyFill="1" applyBorder="1" applyAlignment="1">
      <alignment horizontal="center" vertical="center" wrapText="1"/>
    </xf>
    <xf numFmtId="174" fontId="21" fillId="3" borderId="3" xfId="21" applyNumberFormat="1" applyFont="1" applyFill="1" applyBorder="1" applyAlignment="1">
      <alignment horizontal="center" vertical="center" wrapText="1"/>
    </xf>
    <xf numFmtId="3" fontId="22" fillId="3" borderId="18" xfId="15" applyNumberFormat="1" applyFont="1" applyFill="1" applyBorder="1" applyAlignment="1">
      <alignment horizontal="center" vertical="center" wrapText="1"/>
    </xf>
    <xf numFmtId="3" fontId="21" fillId="3" borderId="5" xfId="15" applyNumberFormat="1" applyFont="1" applyFill="1" applyBorder="1" applyAlignment="1">
      <alignment horizontal="center" vertical="center" wrapText="1"/>
    </xf>
    <xf numFmtId="3" fontId="21" fillId="3" borderId="19" xfId="0" applyNumberFormat="1" applyFont="1" applyFill="1" applyBorder="1" applyAlignment="1">
      <alignment horizontal="center" vertical="center" wrapText="1"/>
    </xf>
    <xf numFmtId="0" fontId="17" fillId="2" borderId="15" xfId="0" applyFont="1" applyFill="1" applyBorder="1" applyAlignment="1">
      <alignment horizontal="left" vertical="center" wrapText="1"/>
    </xf>
    <xf numFmtId="0" fontId="17" fillId="0" borderId="15" xfId="0" applyFont="1" applyFill="1" applyBorder="1" applyAlignment="1">
      <alignment horizontal="left" vertical="center" wrapText="1"/>
    </xf>
    <xf numFmtId="4" fontId="2" fillId="0" borderId="18" xfId="0" applyNumberFormat="1" applyFont="1" applyFill="1" applyBorder="1" applyAlignment="1">
      <alignment vertical="center" wrapText="1"/>
    </xf>
    <xf numFmtId="4" fontId="0" fillId="0" borderId="5"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6" xfId="0" applyFont="1" applyFill="1" applyBorder="1" applyAlignment="1">
      <alignment wrapText="1"/>
    </xf>
    <xf numFmtId="0" fontId="0" fillId="0" borderId="13" xfId="0" applyBorder="1" applyAlignment="1">
      <alignment/>
    </xf>
    <xf numFmtId="0" fontId="1" fillId="2" borderId="15" xfId="0" applyFont="1" applyFill="1" applyBorder="1" applyAlignment="1">
      <alignment horizontal="left"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21" fillId="3" borderId="25" xfId="0" applyNumberFormat="1" applyFont="1" applyFill="1" applyBorder="1" applyAlignment="1">
      <alignment horizontal="center" vertical="center" wrapText="1"/>
    </xf>
    <xf numFmtId="49" fontId="21" fillId="3" borderId="7"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16" fillId="3" borderId="17"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5" xfId="15" applyNumberFormat="1" applyFont="1" applyBorder="1" applyAlignment="1">
      <alignment horizontal="center"/>
    </xf>
    <xf numFmtId="173" fontId="0" fillId="0" borderId="12" xfId="15" applyNumberFormat="1" applyFont="1" applyBorder="1" applyAlignment="1">
      <alignment horizontal="right"/>
    </xf>
    <xf numFmtId="173" fontId="0" fillId="0" borderId="10" xfId="15" applyNumberFormat="1" applyFont="1" applyBorder="1" applyAlignment="1">
      <alignment horizontal="right"/>
    </xf>
    <xf numFmtId="173" fontId="0" fillId="0" borderId="12" xfId="15" applyNumberFormat="1" applyFont="1" applyFill="1" applyBorder="1" applyAlignment="1">
      <alignment horizontal="right"/>
    </xf>
    <xf numFmtId="174" fontId="22" fillId="3" borderId="26" xfId="21" applyNumberFormat="1" applyFont="1" applyFill="1" applyBorder="1" applyAlignment="1">
      <alignment horizontal="center" vertical="center" wrapText="1"/>
    </xf>
    <xf numFmtId="174" fontId="22" fillId="3" borderId="16" xfId="21" applyNumberFormat="1" applyFont="1" applyFill="1" applyBorder="1" applyAlignment="1">
      <alignment horizontal="center" vertical="center" wrapText="1"/>
    </xf>
    <xf numFmtId="0" fontId="6" fillId="2" borderId="0" xfId="0" applyFont="1" applyFill="1" applyBorder="1" applyAlignment="1">
      <alignment wrapText="1"/>
    </xf>
    <xf numFmtId="0" fontId="16" fillId="2" borderId="17" xfId="0" applyFont="1" applyFill="1" applyBorder="1" applyAlignment="1">
      <alignment vertical="center" wrapText="1"/>
    </xf>
    <xf numFmtId="0" fontId="16" fillId="2" borderId="17" xfId="0" applyFont="1" applyFill="1" applyBorder="1" applyAlignment="1">
      <alignment horizontal="left" vertical="center" wrapText="1"/>
    </xf>
    <xf numFmtId="0" fontId="9" fillId="2" borderId="17" xfId="0" applyFont="1" applyFill="1" applyBorder="1" applyAlignment="1">
      <alignment horizontal="center" vertical="center" wrapText="1"/>
    </xf>
    <xf numFmtId="0" fontId="12" fillId="2" borderId="17" xfId="0" applyFont="1" applyFill="1" applyBorder="1" applyAlignment="1">
      <alignment horizontal="right" vertical="center" wrapText="1"/>
    </xf>
    <xf numFmtId="0" fontId="1" fillId="2" borderId="17" xfId="0" applyFont="1" applyFill="1" applyBorder="1" applyAlignment="1">
      <alignment vertical="center" wrapText="1"/>
    </xf>
    <xf numFmtId="4" fontId="7" fillId="0" borderId="8" xfId="0" applyNumberFormat="1" applyFont="1" applyFill="1" applyBorder="1" applyAlignment="1">
      <alignment vertical="center" wrapText="1"/>
    </xf>
    <xf numFmtId="4" fontId="4" fillId="0" borderId="12" xfId="0" applyNumberFormat="1" applyFont="1" applyFill="1" applyBorder="1" applyAlignment="1">
      <alignment/>
    </xf>
    <xf numFmtId="4" fontId="4" fillId="0" borderId="10" xfId="0" applyNumberFormat="1" applyFont="1" applyFill="1" applyBorder="1" applyAlignment="1">
      <alignment/>
    </xf>
    <xf numFmtId="0" fontId="4" fillId="0" borderId="9" xfId="0" applyFont="1" applyFill="1" applyBorder="1" applyAlignment="1">
      <alignment horizontal="center" vertical="center" wrapText="1"/>
    </xf>
    <xf numFmtId="173" fontId="8" fillId="0" borderId="9" xfId="0" applyNumberFormat="1" applyFont="1" applyBorder="1" applyAlignment="1">
      <alignment/>
    </xf>
    <xf numFmtId="174" fontId="8" fillId="0" borderId="9" xfId="21" applyNumberFormat="1" applyFont="1" applyBorder="1" applyAlignment="1">
      <alignment/>
    </xf>
    <xf numFmtId="173" fontId="8" fillId="0" borderId="10" xfId="0" applyNumberFormat="1" applyFont="1" applyBorder="1" applyAlignment="1">
      <alignment horizontal="center"/>
    </xf>
    <xf numFmtId="174" fontId="8" fillId="0" borderId="10" xfId="21" applyNumberFormat="1" applyFont="1" applyBorder="1" applyAlignment="1">
      <alignment horizontal="right"/>
    </xf>
    <xf numFmtId="173" fontId="8" fillId="0" borderId="5" xfId="0" applyNumberFormat="1" applyFont="1" applyBorder="1" applyAlignment="1">
      <alignment horizontal="center"/>
    </xf>
    <xf numFmtId="173" fontId="8" fillId="0" borderId="9" xfId="15" applyNumberFormat="1" applyFont="1" applyBorder="1" applyAlignment="1">
      <alignment/>
    </xf>
    <xf numFmtId="0" fontId="1" fillId="2" borderId="27" xfId="0" applyFont="1" applyFill="1" applyBorder="1" applyAlignment="1">
      <alignment horizontal="left" vertical="center" wrapText="1"/>
    </xf>
    <xf numFmtId="173" fontId="0" fillId="0" borderId="9" xfId="0" applyNumberFormat="1" applyFont="1" applyBorder="1" applyAlignment="1">
      <alignment/>
    </xf>
    <xf numFmtId="0" fontId="6" fillId="2" borderId="14" xfId="0" applyFont="1" applyFill="1" applyBorder="1" applyAlignment="1">
      <alignment vertical="center"/>
    </xf>
    <xf numFmtId="0" fontId="6" fillId="2" borderId="28" xfId="0" applyFont="1" applyFill="1" applyBorder="1" applyAlignment="1">
      <alignment vertical="center"/>
    </xf>
    <xf numFmtId="0" fontId="6" fillId="2" borderId="2" xfId="0" applyFont="1" applyFill="1" applyBorder="1" applyAlignment="1">
      <alignment vertical="center"/>
    </xf>
    <xf numFmtId="0" fontId="6" fillId="2" borderId="7" xfId="0" applyFont="1" applyFill="1" applyBorder="1" applyAlignment="1">
      <alignment vertical="center"/>
    </xf>
    <xf numFmtId="0" fontId="0" fillId="2" borderId="29" xfId="0" applyFont="1" applyFill="1" applyBorder="1" applyAlignment="1">
      <alignment vertical="center"/>
    </xf>
    <xf numFmtId="0" fontId="6" fillId="2" borderId="30" xfId="0" applyFont="1" applyFill="1" applyBorder="1" applyAlignment="1">
      <alignment vertical="center"/>
    </xf>
    <xf numFmtId="0" fontId="1" fillId="3" borderId="15" xfId="0" applyFont="1" applyFill="1" applyBorder="1" applyAlignment="1">
      <alignment horizontal="left" vertical="center" wrapText="1"/>
    </xf>
    <xf numFmtId="0" fontId="16" fillId="3" borderId="17" xfId="0" applyFont="1" applyFill="1" applyBorder="1" applyAlignment="1">
      <alignment horizontal="left" wrapText="1"/>
    </xf>
    <xf numFmtId="0" fontId="16" fillId="3" borderId="16" xfId="0" applyFont="1" applyFill="1" applyBorder="1" applyAlignment="1">
      <alignment horizontal="left" wrapText="1"/>
    </xf>
    <xf numFmtId="0" fontId="6" fillId="2" borderId="14" xfId="0" applyFont="1" applyFill="1" applyBorder="1" applyAlignment="1">
      <alignment horizontal="center" vertical="center" wrapText="1"/>
    </xf>
    <xf numFmtId="174" fontId="21" fillId="3" borderId="31" xfId="21" applyNumberFormat="1" applyFont="1" applyFill="1" applyBorder="1" applyAlignment="1">
      <alignment horizontal="center" vertical="center" wrapText="1"/>
    </xf>
    <xf numFmtId="174" fontId="21" fillId="3" borderId="16" xfId="21" applyNumberFormat="1" applyFont="1" applyFill="1" applyBorder="1" applyAlignment="1">
      <alignment horizontal="center" vertical="center" wrapText="1"/>
    </xf>
    <xf numFmtId="49" fontId="18" fillId="3" borderId="2" xfId="0" applyNumberFormat="1" applyFont="1" applyFill="1" applyBorder="1" applyAlignment="1">
      <alignment horizontal="left" vertical="center" wrapText="1"/>
    </xf>
    <xf numFmtId="49" fontId="18" fillId="3" borderId="0" xfId="0" applyNumberFormat="1" applyFont="1" applyFill="1" applyBorder="1" applyAlignment="1">
      <alignment horizontal="left" vertical="center" wrapText="1"/>
    </xf>
    <xf numFmtId="0" fontId="18" fillId="3" borderId="29" xfId="0" applyFont="1" applyFill="1" applyBorder="1" applyAlignment="1">
      <alignment horizontal="left" vertical="center" wrapText="1"/>
    </xf>
    <xf numFmtId="0" fontId="18" fillId="3" borderId="17" xfId="0" applyFont="1" applyFill="1" applyBorder="1" applyAlignment="1">
      <alignment horizontal="left" vertical="center" wrapText="1"/>
    </xf>
    <xf numFmtId="3" fontId="21" fillId="3" borderId="7" xfId="0" applyNumberFormat="1" applyFont="1" applyFill="1" applyBorder="1" applyAlignment="1">
      <alignment horizontal="center" vertical="center" wrapText="1"/>
    </xf>
    <xf numFmtId="3" fontId="21" fillId="3" borderId="30" xfId="0" applyNumberFormat="1" applyFont="1" applyFill="1" applyBorder="1" applyAlignment="1">
      <alignment horizontal="center" vertical="center" wrapText="1"/>
    </xf>
    <xf numFmtId="3" fontId="21" fillId="3" borderId="31" xfId="0" applyNumberFormat="1" applyFont="1" applyFill="1" applyBorder="1" applyAlignment="1">
      <alignment horizontal="center" vertical="center" wrapText="1"/>
    </xf>
    <xf numFmtId="3" fontId="21" fillId="3" borderId="16" xfId="0" applyNumberFormat="1"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6" fillId="3" borderId="29" xfId="0" applyFont="1" applyFill="1" applyBorder="1" applyAlignment="1">
      <alignment horizontal="left" wrapText="1"/>
    </xf>
    <xf numFmtId="0" fontId="6" fillId="2" borderId="2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6" fillId="2" borderId="17" xfId="0" applyFont="1" applyFill="1" applyBorder="1" applyAlignment="1">
      <alignment horizontal="center" wrapText="1"/>
    </xf>
    <xf numFmtId="0" fontId="16" fillId="3" borderId="8" xfId="0" applyFont="1" applyFill="1" applyBorder="1" applyAlignment="1">
      <alignment horizontal="left" wrapText="1"/>
    </xf>
    <xf numFmtId="0" fontId="16" fillId="3" borderId="6" xfId="0" applyFont="1" applyFill="1" applyBorder="1" applyAlignment="1">
      <alignment horizontal="left" wrapText="1"/>
    </xf>
    <xf numFmtId="0" fontId="0" fillId="0" borderId="6" xfId="0" applyBorder="1" applyAlignment="1">
      <alignment wrapText="1"/>
    </xf>
    <xf numFmtId="0" fontId="0" fillId="0" borderId="1" xfId="0" applyBorder="1" applyAlignment="1">
      <alignment wrapText="1"/>
    </xf>
    <xf numFmtId="0" fontId="8" fillId="3" borderId="8" xfId="0" applyFont="1" applyFill="1" applyBorder="1" applyAlignment="1">
      <alignment horizontal="center"/>
    </xf>
    <xf numFmtId="0" fontId="8" fillId="3" borderId="6" xfId="0" applyFont="1" applyFill="1" applyBorder="1" applyAlignment="1">
      <alignment horizontal="center"/>
    </xf>
    <xf numFmtId="0" fontId="8" fillId="3" borderId="1" xfId="0" applyFont="1" applyFill="1" applyBorder="1" applyAlignment="1">
      <alignment horizontal="center"/>
    </xf>
    <xf numFmtId="0" fontId="0" fillId="0" borderId="8" xfId="0" applyFont="1" applyFill="1" applyBorder="1" applyAlignment="1">
      <alignment horizontal="center" wrapText="1"/>
    </xf>
    <xf numFmtId="0" fontId="0" fillId="0" borderId="6" xfId="0" applyFont="1" applyFill="1" applyBorder="1" applyAlignment="1">
      <alignment horizontal="center" wrapText="1"/>
    </xf>
    <xf numFmtId="0" fontId="0" fillId="0" borderId="1" xfId="0" applyFont="1" applyFill="1" applyBorder="1" applyAlignment="1">
      <alignment horizontal="center" wrapText="1"/>
    </xf>
    <xf numFmtId="3" fontId="0" fillId="0" borderId="8" xfId="0" applyNumberFormat="1" applyFont="1" applyFill="1" applyBorder="1" applyAlignment="1">
      <alignment horizontal="center" wrapText="1"/>
    </xf>
    <xf numFmtId="0" fontId="14" fillId="0" borderId="3" xfId="0" applyFont="1" applyFill="1" applyBorder="1" applyAlignment="1">
      <alignment horizontal="center"/>
    </xf>
    <xf numFmtId="0" fontId="5" fillId="3" borderId="8" xfId="0" applyFont="1" applyFill="1" applyBorder="1" applyAlignment="1">
      <alignment horizontal="center"/>
    </xf>
    <xf numFmtId="0" fontId="5" fillId="3" borderId="6" xfId="0" applyFont="1" applyFill="1" applyBorder="1" applyAlignment="1">
      <alignment horizontal="center"/>
    </xf>
    <xf numFmtId="0" fontId="5" fillId="3" borderId="1" xfId="0" applyFont="1" applyFill="1" applyBorder="1" applyAlignment="1">
      <alignment horizontal="center"/>
    </xf>
    <xf numFmtId="0" fontId="14" fillId="0" borderId="0" xfId="0" applyFont="1" applyBorder="1" applyAlignment="1">
      <alignment horizontal="center" wrapText="1"/>
    </xf>
    <xf numFmtId="0" fontId="0" fillId="0" borderId="0" xfId="0" applyAlignment="1">
      <alignment/>
    </xf>
    <xf numFmtId="0" fontId="16" fillId="0" borderId="0" xfId="0" applyFont="1" applyBorder="1" applyAlignment="1">
      <alignment horizontal="center" wrapText="1"/>
    </xf>
    <xf numFmtId="0" fontId="16" fillId="0" borderId="0" xfId="0" applyFont="1" applyBorder="1" applyAlignment="1">
      <alignment horizontal="center"/>
    </xf>
    <xf numFmtId="0" fontId="0" fillId="0" borderId="12" xfId="0" applyFont="1" applyBorder="1" applyAlignment="1">
      <alignment horizontal="left" wrapText="1"/>
    </xf>
    <xf numFmtId="0" fontId="0" fillId="0" borderId="0" xfId="0" applyFont="1" applyBorder="1" applyAlignment="1">
      <alignment horizontal="left" wrapText="1"/>
    </xf>
    <xf numFmtId="0" fontId="1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Main%20MMWL\MMWLD%2011-0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MMWL%20REPORT\Appeals%20Report\FY09%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formation"/>
      <sheetName val="Final Aggregate"/>
      <sheetName val="Aggregate Worksheet"/>
      <sheetName val="VOR Summary"/>
      <sheetName val="SB Calculation"/>
    </sheetNames>
    <sheetDataSet>
      <sheetData sheetId="0">
        <row r="4">
          <cell r="B4" t="str">
            <v>Data current as of close of business October 31, 2009</v>
          </cell>
        </row>
      </sheetData>
      <sheetData sheetId="1">
        <row r="91">
          <cell r="C91">
            <v>64715</v>
          </cell>
          <cell r="G91">
            <v>226817</v>
          </cell>
        </row>
      </sheetData>
      <sheetData sheetId="2">
        <row r="4">
          <cell r="C4">
            <v>456162</v>
          </cell>
          <cell r="D4">
            <v>161575</v>
          </cell>
          <cell r="E4">
            <v>0.35420530425594415</v>
          </cell>
        </row>
        <row r="11">
          <cell r="B11">
            <v>398075</v>
          </cell>
          <cell r="C11">
            <v>145004</v>
          </cell>
          <cell r="D11">
            <v>0.3642630157633612</v>
          </cell>
          <cell r="E11">
            <v>144366</v>
          </cell>
          <cell r="F11">
            <v>47070</v>
          </cell>
          <cell r="G11">
            <v>0.32604629899006693</v>
          </cell>
          <cell r="H11">
            <v>22936</v>
          </cell>
          <cell r="I11">
            <v>9331</v>
          </cell>
          <cell r="J11">
            <v>0.40682769445413325</v>
          </cell>
          <cell r="K11">
            <v>29481</v>
          </cell>
          <cell r="L11">
            <v>15419</v>
          </cell>
          <cell r="M11">
            <v>0.5230148231064076</v>
          </cell>
          <cell r="N11">
            <v>2355</v>
          </cell>
          <cell r="O11">
            <v>380</v>
          </cell>
          <cell r="P11">
            <v>177164</v>
          </cell>
        </row>
        <row r="12">
          <cell r="B12">
            <v>8602</v>
          </cell>
          <cell r="C12">
            <v>4478</v>
          </cell>
          <cell r="D12">
            <v>0.5205766100906766</v>
          </cell>
          <cell r="E12">
            <v>3392</v>
          </cell>
          <cell r="F12">
            <v>1960</v>
          </cell>
          <cell r="G12">
            <v>0.5778301886792453</v>
          </cell>
          <cell r="H12">
            <v>2107</v>
          </cell>
          <cell r="I12">
            <v>1292</v>
          </cell>
          <cell r="J12">
            <v>0.6131941148552444</v>
          </cell>
          <cell r="K12">
            <v>453</v>
          </cell>
          <cell r="L12">
            <v>304</v>
          </cell>
          <cell r="M12">
            <v>0.6710816777041942</v>
          </cell>
          <cell r="N12">
            <v>22</v>
          </cell>
          <cell r="O12">
            <v>13</v>
          </cell>
          <cell r="P12">
            <v>2138</v>
          </cell>
        </row>
        <row r="13">
          <cell r="B13">
            <v>4419</v>
          </cell>
          <cell r="C13">
            <v>1281</v>
          </cell>
          <cell r="D13">
            <v>0.2898845892735913</v>
          </cell>
          <cell r="E13">
            <v>792</v>
          </cell>
          <cell r="F13">
            <v>147</v>
          </cell>
          <cell r="G13">
            <v>0.1856060606060606</v>
          </cell>
          <cell r="H13">
            <v>445</v>
          </cell>
          <cell r="I13">
            <v>120</v>
          </cell>
          <cell r="J13">
            <v>0.2696629213483146</v>
          </cell>
          <cell r="K13">
            <v>339</v>
          </cell>
          <cell r="L13">
            <v>198</v>
          </cell>
          <cell r="M13">
            <v>0.584070796460177</v>
          </cell>
          <cell r="N13">
            <v>34</v>
          </cell>
          <cell r="O13">
            <v>5</v>
          </cell>
          <cell r="P13">
            <v>2171</v>
          </cell>
        </row>
        <row r="14">
          <cell r="B14">
            <v>5219</v>
          </cell>
          <cell r="C14">
            <v>2275</v>
          </cell>
          <cell r="D14">
            <v>0.43590726192757234</v>
          </cell>
          <cell r="E14">
            <v>1978</v>
          </cell>
          <cell r="F14">
            <v>326</v>
          </cell>
          <cell r="G14">
            <v>0.16481294236602628</v>
          </cell>
          <cell r="H14">
            <v>232</v>
          </cell>
          <cell r="I14">
            <v>90</v>
          </cell>
          <cell r="J14">
            <v>0.3879310344827586</v>
          </cell>
          <cell r="K14">
            <v>230</v>
          </cell>
          <cell r="L14">
            <v>104</v>
          </cell>
          <cell r="M14">
            <v>0.45217391304347826</v>
          </cell>
          <cell r="N14">
            <v>38</v>
          </cell>
          <cell r="O14">
            <v>3</v>
          </cell>
          <cell r="P14">
            <v>768</v>
          </cell>
        </row>
        <row r="15">
          <cell r="B15">
            <v>10228</v>
          </cell>
          <cell r="C15">
            <v>4018</v>
          </cell>
          <cell r="D15">
            <v>0.39284317559640203</v>
          </cell>
          <cell r="E15">
            <v>2145</v>
          </cell>
          <cell r="F15">
            <v>285</v>
          </cell>
          <cell r="G15">
            <v>0.13286713286713286</v>
          </cell>
          <cell r="H15">
            <v>395</v>
          </cell>
          <cell r="I15">
            <v>91</v>
          </cell>
          <cell r="J15">
            <v>0.23037974683544304</v>
          </cell>
          <cell r="K15">
            <v>485</v>
          </cell>
          <cell r="L15">
            <v>259</v>
          </cell>
          <cell r="M15">
            <v>0.534020618556701</v>
          </cell>
          <cell r="N15">
            <v>2</v>
          </cell>
          <cell r="O15">
            <v>0</v>
          </cell>
          <cell r="P15">
            <v>6200</v>
          </cell>
        </row>
        <row r="16">
          <cell r="B16">
            <v>11870</v>
          </cell>
          <cell r="C16">
            <v>5512</v>
          </cell>
          <cell r="D16">
            <v>0.46436394271272113</v>
          </cell>
          <cell r="E16">
            <v>2395</v>
          </cell>
          <cell r="F16">
            <v>450</v>
          </cell>
          <cell r="G16">
            <v>0.18789144050104384</v>
          </cell>
          <cell r="H16">
            <v>316</v>
          </cell>
          <cell r="I16">
            <v>166</v>
          </cell>
          <cell r="J16">
            <v>0.5253164556962026</v>
          </cell>
          <cell r="K16">
            <v>770</v>
          </cell>
          <cell r="L16">
            <v>593</v>
          </cell>
          <cell r="M16">
            <v>0.7701298701298701</v>
          </cell>
          <cell r="N16">
            <v>6</v>
          </cell>
          <cell r="O16">
            <v>0</v>
          </cell>
          <cell r="P16">
            <v>4142</v>
          </cell>
        </row>
        <row r="17">
          <cell r="B17">
            <v>1660</v>
          </cell>
          <cell r="C17">
            <v>399</v>
          </cell>
          <cell r="D17">
            <v>0.24036144578313254</v>
          </cell>
          <cell r="E17">
            <v>760</v>
          </cell>
          <cell r="F17">
            <v>55</v>
          </cell>
          <cell r="G17">
            <v>0.07236842105263158</v>
          </cell>
          <cell r="H17">
            <v>98</v>
          </cell>
          <cell r="I17">
            <v>41</v>
          </cell>
          <cell r="J17">
            <v>0.41836734693877553</v>
          </cell>
          <cell r="K17">
            <v>85</v>
          </cell>
          <cell r="L17">
            <v>41</v>
          </cell>
          <cell r="M17">
            <v>0.4823529411764706</v>
          </cell>
          <cell r="N17">
            <v>1</v>
          </cell>
          <cell r="O17">
            <v>4</v>
          </cell>
          <cell r="P17">
            <v>1022</v>
          </cell>
        </row>
        <row r="18">
          <cell r="B18">
            <v>10484</v>
          </cell>
          <cell r="C18">
            <v>4586</v>
          </cell>
          <cell r="D18">
            <v>0.4374284624189241</v>
          </cell>
          <cell r="E18">
            <v>4530</v>
          </cell>
          <cell r="F18">
            <v>1697</v>
          </cell>
          <cell r="G18">
            <v>0.37461368653421634</v>
          </cell>
          <cell r="H18">
            <v>406</v>
          </cell>
          <cell r="I18">
            <v>258</v>
          </cell>
          <cell r="J18">
            <v>0.6354679802955665</v>
          </cell>
          <cell r="K18">
            <v>607</v>
          </cell>
          <cell r="L18">
            <v>234</v>
          </cell>
          <cell r="M18">
            <v>0.385502471169687</v>
          </cell>
          <cell r="N18">
            <v>15</v>
          </cell>
          <cell r="O18">
            <v>13</v>
          </cell>
          <cell r="P18">
            <v>2990</v>
          </cell>
        </row>
        <row r="19">
          <cell r="B19">
            <v>1284</v>
          </cell>
          <cell r="C19">
            <v>423</v>
          </cell>
          <cell r="D19">
            <v>0.3294392523364486</v>
          </cell>
          <cell r="E19">
            <v>417</v>
          </cell>
          <cell r="F19">
            <v>37</v>
          </cell>
          <cell r="G19">
            <v>0.08872901678657075</v>
          </cell>
          <cell r="H19">
            <v>1</v>
          </cell>
          <cell r="I19">
            <v>0</v>
          </cell>
          <cell r="J19">
            <v>0</v>
          </cell>
          <cell r="K19">
            <v>102</v>
          </cell>
          <cell r="L19">
            <v>45</v>
          </cell>
          <cell r="M19">
            <v>0.4411764705882353</v>
          </cell>
          <cell r="N19">
            <v>59</v>
          </cell>
          <cell r="O19">
            <v>1</v>
          </cell>
          <cell r="P19">
            <v>660</v>
          </cell>
        </row>
        <row r="20">
          <cell r="B20">
            <v>7144</v>
          </cell>
          <cell r="C20">
            <v>3547</v>
          </cell>
          <cell r="D20">
            <v>0.4965005599104143</v>
          </cell>
          <cell r="E20">
            <v>2835</v>
          </cell>
          <cell r="F20">
            <v>925</v>
          </cell>
          <cell r="G20">
            <v>0.3262786596119929</v>
          </cell>
          <cell r="H20">
            <v>418</v>
          </cell>
          <cell r="I20">
            <v>320</v>
          </cell>
          <cell r="J20">
            <v>0.7655502392344498</v>
          </cell>
          <cell r="K20">
            <v>403</v>
          </cell>
          <cell r="L20">
            <v>287</v>
          </cell>
          <cell r="M20">
            <v>0.7121588089330024</v>
          </cell>
          <cell r="N20">
            <v>8</v>
          </cell>
          <cell r="O20">
            <v>3</v>
          </cell>
          <cell r="P20">
            <v>2463</v>
          </cell>
        </row>
        <row r="21">
          <cell r="B21">
            <v>3460</v>
          </cell>
          <cell r="C21">
            <v>1217</v>
          </cell>
          <cell r="D21">
            <v>0.3517341040462428</v>
          </cell>
          <cell r="E21">
            <v>630</v>
          </cell>
          <cell r="F21">
            <v>175</v>
          </cell>
          <cell r="G21">
            <v>0.2777777777777778</v>
          </cell>
          <cell r="H21">
            <v>141</v>
          </cell>
          <cell r="I21">
            <v>43</v>
          </cell>
          <cell r="J21">
            <v>0.3049645390070922</v>
          </cell>
          <cell r="K21">
            <v>218</v>
          </cell>
          <cell r="L21">
            <v>115</v>
          </cell>
          <cell r="M21">
            <v>0.5275229357798165</v>
          </cell>
          <cell r="N21">
            <v>12</v>
          </cell>
          <cell r="O21">
            <v>7</v>
          </cell>
          <cell r="P21">
            <v>1599</v>
          </cell>
        </row>
        <row r="22">
          <cell r="B22">
            <v>10810</v>
          </cell>
          <cell r="C22">
            <v>2936</v>
          </cell>
          <cell r="D22">
            <v>0.27160037002775206</v>
          </cell>
          <cell r="E22">
            <v>2375</v>
          </cell>
          <cell r="F22">
            <v>281</v>
          </cell>
          <cell r="G22">
            <v>0.11831578947368421</v>
          </cell>
          <cell r="H22">
            <v>489</v>
          </cell>
          <cell r="I22">
            <v>295</v>
          </cell>
          <cell r="J22">
            <v>0.6032719836400818</v>
          </cell>
          <cell r="K22">
            <v>758</v>
          </cell>
          <cell r="L22">
            <v>439</v>
          </cell>
          <cell r="M22">
            <v>0.579155672823219</v>
          </cell>
          <cell r="N22">
            <v>83</v>
          </cell>
          <cell r="O22" t="str">
            <v>-</v>
          </cell>
          <cell r="P22">
            <v>2950</v>
          </cell>
        </row>
        <row r="23">
          <cell r="B23">
            <v>4428</v>
          </cell>
          <cell r="C23">
            <v>1948</v>
          </cell>
          <cell r="D23">
            <v>0.4399277326106594</v>
          </cell>
          <cell r="E23">
            <v>2478</v>
          </cell>
          <cell r="F23">
            <v>1202</v>
          </cell>
          <cell r="G23">
            <v>0.4850686037126715</v>
          </cell>
          <cell r="H23">
            <v>262</v>
          </cell>
          <cell r="I23">
            <v>48</v>
          </cell>
          <cell r="J23">
            <v>0.183206106870229</v>
          </cell>
          <cell r="K23">
            <v>266</v>
          </cell>
          <cell r="L23">
            <v>155</v>
          </cell>
          <cell r="M23">
            <v>0.5827067669172933</v>
          </cell>
          <cell r="N23">
            <v>58</v>
          </cell>
          <cell r="O23">
            <v>34</v>
          </cell>
          <cell r="P23">
            <v>2186</v>
          </cell>
        </row>
        <row r="24">
          <cell r="B24">
            <v>1555</v>
          </cell>
          <cell r="C24">
            <v>399</v>
          </cell>
          <cell r="D24">
            <v>0.2565916398713826</v>
          </cell>
          <cell r="E24">
            <v>348</v>
          </cell>
          <cell r="F24">
            <v>42</v>
          </cell>
          <cell r="G24">
            <v>0.1206896551724138</v>
          </cell>
          <cell r="H24">
            <v>63</v>
          </cell>
          <cell r="I24">
            <v>27</v>
          </cell>
          <cell r="J24">
            <v>0.42857142857142855</v>
          </cell>
          <cell r="K24">
            <v>138</v>
          </cell>
          <cell r="L24">
            <v>48</v>
          </cell>
          <cell r="M24">
            <v>0.34782608695652173</v>
          </cell>
          <cell r="N24">
            <v>81</v>
          </cell>
          <cell r="O24">
            <v>2</v>
          </cell>
          <cell r="P24">
            <v>1087</v>
          </cell>
        </row>
        <row r="25">
          <cell r="B25">
            <v>1687</v>
          </cell>
          <cell r="C25">
            <v>426</v>
          </cell>
          <cell r="D25">
            <v>0.25251926496739774</v>
          </cell>
          <cell r="E25">
            <v>667</v>
          </cell>
          <cell r="F25">
            <v>37</v>
          </cell>
          <cell r="G25">
            <v>0.05547226386806597</v>
          </cell>
          <cell r="H25">
            <v>202</v>
          </cell>
          <cell r="I25">
            <v>16</v>
          </cell>
          <cell r="J25">
            <v>0.07920792079207921</v>
          </cell>
          <cell r="K25">
            <v>91</v>
          </cell>
          <cell r="L25">
            <v>42</v>
          </cell>
          <cell r="M25">
            <v>0.46153846153846156</v>
          </cell>
          <cell r="N25">
            <v>8</v>
          </cell>
          <cell r="O25">
            <v>1</v>
          </cell>
          <cell r="P25">
            <v>635</v>
          </cell>
        </row>
        <row r="26">
          <cell r="B26">
            <v>776</v>
          </cell>
          <cell r="C26">
            <v>297</v>
          </cell>
          <cell r="D26">
            <v>0.38273195876288657</v>
          </cell>
          <cell r="E26">
            <v>142</v>
          </cell>
          <cell r="F26">
            <v>16</v>
          </cell>
          <cell r="G26">
            <v>0.11267605633802817</v>
          </cell>
          <cell r="H26">
            <v>5</v>
          </cell>
          <cell r="I26">
            <v>0</v>
          </cell>
          <cell r="J26">
            <v>0</v>
          </cell>
          <cell r="K26">
            <v>35</v>
          </cell>
          <cell r="L26">
            <v>17</v>
          </cell>
          <cell r="M26">
            <v>0.4857142857142857</v>
          </cell>
          <cell r="N26">
            <v>12</v>
          </cell>
          <cell r="O26">
            <v>0</v>
          </cell>
          <cell r="P26">
            <v>347</v>
          </cell>
        </row>
        <row r="27">
          <cell r="B27">
            <v>549</v>
          </cell>
          <cell r="C27">
            <v>102</v>
          </cell>
          <cell r="D27">
            <v>0.18579234972677597</v>
          </cell>
          <cell r="E27">
            <v>253</v>
          </cell>
          <cell r="F27">
            <v>24</v>
          </cell>
          <cell r="G27">
            <v>0.09486166007905138</v>
          </cell>
          <cell r="H27">
            <v>15</v>
          </cell>
          <cell r="I27">
            <v>0</v>
          </cell>
          <cell r="J27">
            <v>0</v>
          </cell>
          <cell r="K27">
            <v>39</v>
          </cell>
          <cell r="L27">
            <v>11</v>
          </cell>
          <cell r="M27">
            <v>0.28205128205128205</v>
          </cell>
          <cell r="N27">
            <v>0</v>
          </cell>
          <cell r="O27">
            <v>2</v>
          </cell>
          <cell r="P27">
            <v>404</v>
          </cell>
        </row>
        <row r="28">
          <cell r="B28">
            <v>18054</v>
          </cell>
          <cell r="C28">
            <v>7342</v>
          </cell>
          <cell r="D28">
            <v>0.4066688822421624</v>
          </cell>
          <cell r="E28">
            <v>5067</v>
          </cell>
          <cell r="F28">
            <v>1682</v>
          </cell>
          <cell r="G28">
            <v>0.33195184527333726</v>
          </cell>
          <cell r="H28">
            <v>1017</v>
          </cell>
          <cell r="I28">
            <v>323</v>
          </cell>
          <cell r="J28">
            <v>0.3176007866273353</v>
          </cell>
          <cell r="K28">
            <v>1802</v>
          </cell>
          <cell r="L28">
            <v>1563</v>
          </cell>
          <cell r="M28">
            <v>0.867369589345172</v>
          </cell>
          <cell r="N28">
            <v>3</v>
          </cell>
          <cell r="O28">
            <v>1</v>
          </cell>
          <cell r="P28">
            <v>6404</v>
          </cell>
        </row>
        <row r="29">
          <cell r="B29">
            <v>9262</v>
          </cell>
          <cell r="C29">
            <v>3075</v>
          </cell>
          <cell r="D29">
            <v>0.33200172748866336</v>
          </cell>
          <cell r="E29">
            <v>2502</v>
          </cell>
          <cell r="F29">
            <v>296</v>
          </cell>
          <cell r="G29">
            <v>0.11830535571542766</v>
          </cell>
          <cell r="H29">
            <v>244</v>
          </cell>
          <cell r="I29">
            <v>98</v>
          </cell>
          <cell r="J29">
            <v>0.4016393442622951</v>
          </cell>
          <cell r="K29">
            <v>1024</v>
          </cell>
          <cell r="L29">
            <v>492</v>
          </cell>
          <cell r="M29">
            <v>0.48046875</v>
          </cell>
          <cell r="N29">
            <v>362</v>
          </cell>
          <cell r="O29">
            <v>42</v>
          </cell>
          <cell r="P29">
            <v>3161</v>
          </cell>
        </row>
        <row r="30">
          <cell r="B30">
            <v>2119</v>
          </cell>
          <cell r="C30">
            <v>385</v>
          </cell>
          <cell r="D30">
            <v>0.18168947616800377</v>
          </cell>
          <cell r="E30">
            <v>760</v>
          </cell>
          <cell r="F30">
            <v>108</v>
          </cell>
          <cell r="G30">
            <v>0.14210526315789473</v>
          </cell>
          <cell r="H30">
            <v>138</v>
          </cell>
          <cell r="I30">
            <v>70</v>
          </cell>
          <cell r="J30">
            <v>0.5072463768115942</v>
          </cell>
          <cell r="K30">
            <v>261</v>
          </cell>
          <cell r="L30">
            <v>208</v>
          </cell>
          <cell r="M30">
            <v>0.7969348659003831</v>
          </cell>
          <cell r="N30">
            <v>4</v>
          </cell>
          <cell r="O30">
            <v>1</v>
          </cell>
          <cell r="P30">
            <v>2145</v>
          </cell>
        </row>
        <row r="31">
          <cell r="B31">
            <v>6046</v>
          </cell>
          <cell r="C31">
            <v>2980</v>
          </cell>
          <cell r="D31">
            <v>0.4928878597419782</v>
          </cell>
          <cell r="E31">
            <v>1569</v>
          </cell>
          <cell r="F31">
            <v>272</v>
          </cell>
          <cell r="G31">
            <v>0.17335882727852134</v>
          </cell>
          <cell r="H31">
            <v>833</v>
          </cell>
          <cell r="I31">
            <v>645</v>
          </cell>
          <cell r="J31">
            <v>0.7743097238895558</v>
          </cell>
          <cell r="K31">
            <v>465</v>
          </cell>
          <cell r="L31">
            <v>223</v>
          </cell>
          <cell r="M31">
            <v>0.47956989247311826</v>
          </cell>
          <cell r="N31">
            <v>66</v>
          </cell>
          <cell r="O31">
            <v>11</v>
          </cell>
          <cell r="P31">
            <v>2537</v>
          </cell>
        </row>
        <row r="32">
          <cell r="B32">
            <v>4619</v>
          </cell>
          <cell r="C32">
            <v>1281</v>
          </cell>
          <cell r="D32">
            <v>0.2773327560077939</v>
          </cell>
          <cell r="E32">
            <v>1996</v>
          </cell>
          <cell r="F32">
            <v>307</v>
          </cell>
          <cell r="G32">
            <v>0.1538076152304609</v>
          </cell>
          <cell r="H32">
            <v>420</v>
          </cell>
          <cell r="I32">
            <v>133</v>
          </cell>
          <cell r="J32">
            <v>0.31666666666666665</v>
          </cell>
          <cell r="K32">
            <v>282</v>
          </cell>
          <cell r="L32">
            <v>196</v>
          </cell>
          <cell r="M32">
            <v>0.6950354609929078</v>
          </cell>
          <cell r="N32">
            <v>17</v>
          </cell>
          <cell r="O32">
            <v>12</v>
          </cell>
          <cell r="P32">
            <v>1606</v>
          </cell>
        </row>
        <row r="33">
          <cell r="B33">
            <v>11563</v>
          </cell>
          <cell r="C33">
            <v>5673</v>
          </cell>
          <cell r="D33">
            <v>0.4906166219839142</v>
          </cell>
          <cell r="E33">
            <v>5137</v>
          </cell>
          <cell r="F33">
            <v>2614</v>
          </cell>
          <cell r="G33">
            <v>0.5088573097138408</v>
          </cell>
          <cell r="H33">
            <v>1261</v>
          </cell>
          <cell r="I33">
            <v>864</v>
          </cell>
          <cell r="J33">
            <v>0.6851704996034893</v>
          </cell>
          <cell r="K33">
            <v>1613</v>
          </cell>
          <cell r="L33">
            <v>897</v>
          </cell>
          <cell r="M33">
            <v>0.5561066336019839</v>
          </cell>
          <cell r="N33">
            <v>1</v>
          </cell>
          <cell r="O33">
            <v>2</v>
          </cell>
          <cell r="P33">
            <v>7596</v>
          </cell>
        </row>
        <row r="34">
          <cell r="B34">
            <v>7400</v>
          </cell>
          <cell r="C34">
            <v>1723</v>
          </cell>
          <cell r="D34">
            <v>0.23283783783783785</v>
          </cell>
          <cell r="E34">
            <v>1947</v>
          </cell>
          <cell r="F34">
            <v>81</v>
          </cell>
          <cell r="G34">
            <v>0.04160246533127889</v>
          </cell>
          <cell r="H34">
            <v>288</v>
          </cell>
          <cell r="I34">
            <v>6</v>
          </cell>
          <cell r="J34">
            <v>0.020833333333333332</v>
          </cell>
          <cell r="K34">
            <v>520</v>
          </cell>
          <cell r="L34">
            <v>226</v>
          </cell>
          <cell r="M34">
            <v>0.4346153846153846</v>
          </cell>
          <cell r="N34">
            <v>16</v>
          </cell>
          <cell r="O34">
            <v>3</v>
          </cell>
          <cell r="P34">
            <v>3769</v>
          </cell>
        </row>
        <row r="35">
          <cell r="B35">
            <v>13204</v>
          </cell>
          <cell r="C35">
            <v>4905</v>
          </cell>
          <cell r="D35">
            <v>0.3714783398970009</v>
          </cell>
          <cell r="E35">
            <v>2843</v>
          </cell>
          <cell r="F35">
            <v>232</v>
          </cell>
          <cell r="G35">
            <v>0.0816039395005276</v>
          </cell>
          <cell r="H35">
            <v>1289</v>
          </cell>
          <cell r="I35">
            <v>109</v>
          </cell>
          <cell r="J35">
            <v>0.08456167571761056</v>
          </cell>
          <cell r="K35">
            <v>691</v>
          </cell>
          <cell r="L35">
            <v>446</v>
          </cell>
          <cell r="M35">
            <v>0.6454413892908828</v>
          </cell>
          <cell r="N35">
            <v>3</v>
          </cell>
          <cell r="O35">
            <v>3</v>
          </cell>
          <cell r="P35">
            <v>4409</v>
          </cell>
        </row>
        <row r="36">
          <cell r="B36">
            <v>3649</v>
          </cell>
          <cell r="C36">
            <v>1500</v>
          </cell>
          <cell r="D36">
            <v>0.4110715264456015</v>
          </cell>
          <cell r="E36">
            <v>1446</v>
          </cell>
          <cell r="F36">
            <v>122</v>
          </cell>
          <cell r="G36">
            <v>0.08437067773167359</v>
          </cell>
          <cell r="H36">
            <v>128</v>
          </cell>
          <cell r="I36">
            <v>56</v>
          </cell>
          <cell r="J36">
            <v>0.4375</v>
          </cell>
          <cell r="K36">
            <v>335</v>
          </cell>
          <cell r="L36">
            <v>219</v>
          </cell>
          <cell r="M36">
            <v>0.6537313432835821</v>
          </cell>
          <cell r="N36">
            <v>11</v>
          </cell>
          <cell r="O36">
            <v>0</v>
          </cell>
          <cell r="P36">
            <v>3365</v>
          </cell>
        </row>
        <row r="37">
          <cell r="B37">
            <v>28095</v>
          </cell>
          <cell r="C37">
            <v>11225</v>
          </cell>
          <cell r="D37">
            <v>0.399537284214273</v>
          </cell>
          <cell r="E37">
            <v>7780</v>
          </cell>
          <cell r="F37">
            <v>2009</v>
          </cell>
          <cell r="G37">
            <v>0.2582262210796915</v>
          </cell>
          <cell r="H37">
            <v>1129</v>
          </cell>
          <cell r="I37">
            <v>791</v>
          </cell>
          <cell r="J37">
            <v>0.7006200177147919</v>
          </cell>
          <cell r="K37">
            <v>4821</v>
          </cell>
          <cell r="L37">
            <v>2445</v>
          </cell>
          <cell r="M37">
            <v>0.5071561916614811</v>
          </cell>
          <cell r="N37">
            <v>595</v>
          </cell>
          <cell r="O37">
            <v>44</v>
          </cell>
          <cell r="P37">
            <v>7690</v>
          </cell>
        </row>
        <row r="38">
          <cell r="B38">
            <v>18</v>
          </cell>
          <cell r="C38">
            <v>8</v>
          </cell>
          <cell r="D38">
            <v>0.4444444444444444</v>
          </cell>
          <cell r="E38">
            <v>14</v>
          </cell>
          <cell r="F38">
            <v>11</v>
          </cell>
          <cell r="G38">
            <v>0.7857142857142857</v>
          </cell>
          <cell r="H38">
            <v>208</v>
          </cell>
          <cell r="I38">
            <v>40</v>
          </cell>
          <cell r="J38">
            <v>0.19230769230769232</v>
          </cell>
          <cell r="K38">
            <v>6</v>
          </cell>
          <cell r="L38">
            <v>6</v>
          </cell>
          <cell r="M38">
            <v>1</v>
          </cell>
          <cell r="N38">
            <v>19</v>
          </cell>
          <cell r="O38">
            <v>0</v>
          </cell>
          <cell r="P38">
            <v>8</v>
          </cell>
        </row>
        <row r="39">
          <cell r="B39">
            <v>22474</v>
          </cell>
          <cell r="C39">
            <v>7288</v>
          </cell>
          <cell r="D39">
            <v>0.32428584141674827</v>
          </cell>
          <cell r="E39">
            <v>9412</v>
          </cell>
          <cell r="F39">
            <v>1437</v>
          </cell>
          <cell r="G39">
            <v>0.1526774330641734</v>
          </cell>
          <cell r="H39">
            <v>569</v>
          </cell>
          <cell r="I39">
            <v>36</v>
          </cell>
          <cell r="J39">
            <v>0.0632688927943761</v>
          </cell>
          <cell r="K39">
            <v>732</v>
          </cell>
          <cell r="L39">
            <v>244</v>
          </cell>
          <cell r="M39">
            <v>0.3333333333333333</v>
          </cell>
          <cell r="N39">
            <v>56</v>
          </cell>
          <cell r="O39">
            <v>8</v>
          </cell>
          <cell r="P39">
            <v>5966</v>
          </cell>
        </row>
        <row r="40">
          <cell r="B40">
            <v>8866</v>
          </cell>
          <cell r="C40">
            <v>3172</v>
          </cell>
          <cell r="D40">
            <v>0.35777126099706746</v>
          </cell>
          <cell r="E40">
            <v>2653</v>
          </cell>
          <cell r="F40">
            <v>734</v>
          </cell>
          <cell r="G40">
            <v>0.2766679231059178</v>
          </cell>
          <cell r="H40">
            <v>409</v>
          </cell>
          <cell r="I40">
            <v>212</v>
          </cell>
          <cell r="J40">
            <v>0.5183374083129584</v>
          </cell>
          <cell r="K40">
            <v>445</v>
          </cell>
          <cell r="L40">
            <v>262</v>
          </cell>
          <cell r="M40">
            <v>0.5887640449438202</v>
          </cell>
          <cell r="N40">
            <v>0</v>
          </cell>
          <cell r="O40">
            <v>0</v>
          </cell>
          <cell r="P40">
            <v>5770</v>
          </cell>
        </row>
        <row r="41">
          <cell r="B41">
            <v>3391</v>
          </cell>
          <cell r="C41">
            <v>1263</v>
          </cell>
          <cell r="D41">
            <v>0.3724565025066352</v>
          </cell>
          <cell r="E41">
            <v>1018</v>
          </cell>
          <cell r="F41">
            <v>154</v>
          </cell>
          <cell r="G41">
            <v>0.1512770137524558</v>
          </cell>
          <cell r="H41">
            <v>98</v>
          </cell>
          <cell r="I41">
            <v>33</v>
          </cell>
          <cell r="J41">
            <v>0.336734693877551</v>
          </cell>
          <cell r="K41">
            <v>226</v>
          </cell>
          <cell r="L41">
            <v>122</v>
          </cell>
          <cell r="M41">
            <v>0.5398230088495575</v>
          </cell>
          <cell r="N41">
            <v>5</v>
          </cell>
          <cell r="O41">
            <v>2</v>
          </cell>
          <cell r="P41">
            <v>1346</v>
          </cell>
        </row>
        <row r="42">
          <cell r="B42">
            <v>1097</v>
          </cell>
          <cell r="C42">
            <v>206</v>
          </cell>
          <cell r="D42">
            <v>0.18778486782133091</v>
          </cell>
          <cell r="E42">
            <v>263</v>
          </cell>
          <cell r="F42">
            <v>12</v>
          </cell>
          <cell r="G42">
            <v>0.045627376425855515</v>
          </cell>
          <cell r="H42">
            <v>88</v>
          </cell>
          <cell r="I42">
            <v>1</v>
          </cell>
          <cell r="J42">
            <v>0.011363636363636364</v>
          </cell>
          <cell r="K42">
            <v>23</v>
          </cell>
          <cell r="L42">
            <v>10</v>
          </cell>
          <cell r="M42">
            <v>0.43478260869565216</v>
          </cell>
          <cell r="N42">
            <v>0</v>
          </cell>
          <cell r="O42">
            <v>0</v>
          </cell>
          <cell r="P42">
            <v>260</v>
          </cell>
        </row>
        <row r="43">
          <cell r="B43">
            <v>19718</v>
          </cell>
          <cell r="C43">
            <v>8127</v>
          </cell>
          <cell r="D43">
            <v>0.4121614768232072</v>
          </cell>
          <cell r="E43">
            <v>7808</v>
          </cell>
          <cell r="F43">
            <v>1970</v>
          </cell>
          <cell r="G43">
            <v>0.25230532786885246</v>
          </cell>
          <cell r="H43">
            <v>394</v>
          </cell>
          <cell r="I43">
            <v>211</v>
          </cell>
          <cell r="J43">
            <v>0.5355329949238579</v>
          </cell>
          <cell r="K43">
            <v>1627</v>
          </cell>
          <cell r="L43">
            <v>842</v>
          </cell>
          <cell r="M43">
            <v>0.5175169022741242</v>
          </cell>
          <cell r="N43">
            <v>5</v>
          </cell>
          <cell r="O43">
            <v>2</v>
          </cell>
          <cell r="P43">
            <v>11090</v>
          </cell>
        </row>
        <row r="44">
          <cell r="B44">
            <v>2429</v>
          </cell>
          <cell r="C44">
            <v>342</v>
          </cell>
          <cell r="D44">
            <v>0.1407986825854261</v>
          </cell>
          <cell r="E44">
            <v>520</v>
          </cell>
          <cell r="F44">
            <v>7</v>
          </cell>
          <cell r="G44">
            <v>0.013461538461538462</v>
          </cell>
          <cell r="H44">
            <v>137</v>
          </cell>
          <cell r="I44">
            <v>5</v>
          </cell>
          <cell r="J44">
            <v>0.0364963503649635</v>
          </cell>
          <cell r="K44">
            <v>175</v>
          </cell>
          <cell r="L44">
            <v>17</v>
          </cell>
          <cell r="M44">
            <v>0.09714285714285714</v>
          </cell>
          <cell r="N44">
            <v>2</v>
          </cell>
          <cell r="O44">
            <v>0</v>
          </cell>
          <cell r="P44">
            <v>1233</v>
          </cell>
        </row>
        <row r="45">
          <cell r="B45">
            <v>5104</v>
          </cell>
          <cell r="C45">
            <v>1798</v>
          </cell>
          <cell r="D45">
            <v>0.3522727272727273</v>
          </cell>
          <cell r="E45">
            <v>1727</v>
          </cell>
          <cell r="F45">
            <v>369</v>
          </cell>
          <cell r="G45">
            <v>0.2136653155761436</v>
          </cell>
          <cell r="H45">
            <v>87</v>
          </cell>
          <cell r="I45">
            <v>75</v>
          </cell>
          <cell r="J45">
            <v>0.8620689655172413</v>
          </cell>
          <cell r="K45">
            <v>671</v>
          </cell>
          <cell r="L45">
            <v>461</v>
          </cell>
          <cell r="M45">
            <v>0.6870342771982116</v>
          </cell>
          <cell r="N45">
            <v>58</v>
          </cell>
          <cell r="O45">
            <v>8</v>
          </cell>
          <cell r="P45">
            <v>2306</v>
          </cell>
        </row>
        <row r="46">
          <cell r="B46">
            <v>9479</v>
          </cell>
          <cell r="C46">
            <v>2561</v>
          </cell>
          <cell r="D46">
            <v>0.2701761789218272</v>
          </cell>
          <cell r="E46">
            <v>1306</v>
          </cell>
          <cell r="F46">
            <v>131</v>
          </cell>
          <cell r="G46">
            <v>0.1003062787136294</v>
          </cell>
          <cell r="H46">
            <v>225</v>
          </cell>
          <cell r="I46">
            <v>25</v>
          </cell>
          <cell r="J46">
            <v>0.1111111111111111</v>
          </cell>
          <cell r="K46">
            <v>457</v>
          </cell>
          <cell r="L46">
            <v>63</v>
          </cell>
          <cell r="M46">
            <v>0.13785557986870897</v>
          </cell>
          <cell r="N46">
            <v>70</v>
          </cell>
          <cell r="O46">
            <v>0</v>
          </cell>
          <cell r="P46">
            <v>1811</v>
          </cell>
        </row>
        <row r="47">
          <cell r="B47">
            <v>6993</v>
          </cell>
          <cell r="C47">
            <v>1592</v>
          </cell>
          <cell r="D47">
            <v>0.22765622765622764</v>
          </cell>
          <cell r="E47">
            <v>1805</v>
          </cell>
          <cell r="F47">
            <v>78</v>
          </cell>
          <cell r="G47">
            <v>0.043213296398891966</v>
          </cell>
          <cell r="H47">
            <v>207</v>
          </cell>
          <cell r="I47">
            <v>93</v>
          </cell>
          <cell r="J47">
            <v>0.4492753623188406</v>
          </cell>
          <cell r="K47">
            <v>328</v>
          </cell>
          <cell r="L47">
            <v>134</v>
          </cell>
          <cell r="M47">
            <v>0.40853658536585363</v>
          </cell>
          <cell r="N47">
            <v>8</v>
          </cell>
          <cell r="O47">
            <v>2</v>
          </cell>
          <cell r="P47">
            <v>2941</v>
          </cell>
        </row>
        <row r="48">
          <cell r="B48">
            <v>5921</v>
          </cell>
          <cell r="C48">
            <v>1972</v>
          </cell>
          <cell r="D48">
            <v>0.333051849349772</v>
          </cell>
          <cell r="E48">
            <v>880</v>
          </cell>
          <cell r="F48">
            <v>104</v>
          </cell>
          <cell r="G48">
            <v>0.11818181818181818</v>
          </cell>
          <cell r="H48">
            <v>66</v>
          </cell>
          <cell r="I48">
            <v>5</v>
          </cell>
          <cell r="J48">
            <v>0.07575757575757576</v>
          </cell>
          <cell r="K48">
            <v>256</v>
          </cell>
          <cell r="L48">
            <v>144</v>
          </cell>
          <cell r="M48">
            <v>0.5625</v>
          </cell>
          <cell r="N48">
            <v>0</v>
          </cell>
          <cell r="O48">
            <v>0</v>
          </cell>
          <cell r="P48">
            <v>2759</v>
          </cell>
        </row>
        <row r="49">
          <cell r="B49">
            <v>898</v>
          </cell>
          <cell r="C49">
            <v>174</v>
          </cell>
          <cell r="D49">
            <v>0.19376391982182628</v>
          </cell>
          <cell r="E49">
            <v>383</v>
          </cell>
          <cell r="F49">
            <v>11</v>
          </cell>
          <cell r="G49">
            <v>0.028720626631853787</v>
          </cell>
          <cell r="H49">
            <v>92</v>
          </cell>
          <cell r="I49">
            <v>5</v>
          </cell>
          <cell r="J49">
            <v>0.05434782608695652</v>
          </cell>
          <cell r="K49">
            <v>40</v>
          </cell>
          <cell r="L49">
            <v>7</v>
          </cell>
          <cell r="M49">
            <v>0.175</v>
          </cell>
          <cell r="N49">
            <v>3</v>
          </cell>
          <cell r="O49">
            <v>4</v>
          </cell>
          <cell r="P49">
            <v>217</v>
          </cell>
        </row>
        <row r="50">
          <cell r="B50">
            <v>8455</v>
          </cell>
          <cell r="C50">
            <v>2933</v>
          </cell>
          <cell r="D50">
            <v>0.3468953282081608</v>
          </cell>
          <cell r="E50">
            <v>1761</v>
          </cell>
          <cell r="F50">
            <v>367</v>
          </cell>
          <cell r="G50">
            <v>0.20840431572969903</v>
          </cell>
          <cell r="H50">
            <v>191</v>
          </cell>
          <cell r="I50">
            <v>87</v>
          </cell>
          <cell r="J50">
            <v>0.45549738219895286</v>
          </cell>
          <cell r="K50">
            <v>689</v>
          </cell>
          <cell r="L50">
            <v>305</v>
          </cell>
          <cell r="M50">
            <v>0.4426705370101596</v>
          </cell>
          <cell r="N50">
            <v>13</v>
          </cell>
          <cell r="O50">
            <v>7</v>
          </cell>
          <cell r="P50">
            <v>3476</v>
          </cell>
        </row>
        <row r="51">
          <cell r="B51">
            <v>9397</v>
          </cell>
          <cell r="C51">
            <v>1620</v>
          </cell>
          <cell r="D51">
            <v>0.1723954453549005</v>
          </cell>
          <cell r="E51">
            <v>1030</v>
          </cell>
          <cell r="F51">
            <v>64</v>
          </cell>
          <cell r="G51">
            <v>0.062135922330097085</v>
          </cell>
          <cell r="H51">
            <v>210</v>
          </cell>
          <cell r="I51">
            <v>97</v>
          </cell>
          <cell r="J51">
            <v>0.46190476190476193</v>
          </cell>
          <cell r="K51">
            <v>416</v>
          </cell>
          <cell r="L51">
            <v>183</v>
          </cell>
          <cell r="M51">
            <v>0.43990384615384615</v>
          </cell>
          <cell r="N51">
            <v>7</v>
          </cell>
          <cell r="O51">
            <v>0</v>
          </cell>
          <cell r="P51">
            <v>1559</v>
          </cell>
        </row>
        <row r="52">
          <cell r="B52">
            <v>18763</v>
          </cell>
          <cell r="C52">
            <v>6776</v>
          </cell>
          <cell r="D52">
            <v>0.3611362788466663</v>
          </cell>
          <cell r="E52">
            <v>3571</v>
          </cell>
          <cell r="F52">
            <v>318</v>
          </cell>
          <cell r="G52">
            <v>0.08905068608232988</v>
          </cell>
          <cell r="H52">
            <v>545</v>
          </cell>
          <cell r="I52">
            <v>152</v>
          </cell>
          <cell r="J52">
            <v>0.27889908256880735</v>
          </cell>
          <cell r="K52">
            <v>878</v>
          </cell>
          <cell r="L52">
            <v>379</v>
          </cell>
          <cell r="M52">
            <v>0.4316628701594533</v>
          </cell>
          <cell r="N52">
            <v>5</v>
          </cell>
          <cell r="O52">
            <v>16</v>
          </cell>
          <cell r="P52">
            <v>7561</v>
          </cell>
        </row>
        <row r="53">
          <cell r="B53">
            <v>2814</v>
          </cell>
          <cell r="C53">
            <v>781</v>
          </cell>
          <cell r="D53">
            <v>0.2775408670931059</v>
          </cell>
          <cell r="E53">
            <v>840</v>
          </cell>
          <cell r="F53">
            <v>165</v>
          </cell>
          <cell r="G53">
            <v>0.19642857142857142</v>
          </cell>
          <cell r="H53">
            <v>31</v>
          </cell>
          <cell r="I53">
            <v>9</v>
          </cell>
          <cell r="J53">
            <v>0.2903225806451613</v>
          </cell>
          <cell r="K53">
            <v>102</v>
          </cell>
          <cell r="L53">
            <v>53</v>
          </cell>
          <cell r="M53">
            <v>0.5196078431372549</v>
          </cell>
          <cell r="N53">
            <v>14</v>
          </cell>
          <cell r="O53">
            <v>5</v>
          </cell>
          <cell r="P53">
            <v>1136</v>
          </cell>
        </row>
        <row r="54">
          <cell r="B54">
            <v>2964</v>
          </cell>
          <cell r="C54">
            <v>997</v>
          </cell>
          <cell r="D54">
            <v>0.3363697705802969</v>
          </cell>
          <cell r="E54">
            <v>494</v>
          </cell>
          <cell r="F54">
            <v>48</v>
          </cell>
          <cell r="G54">
            <v>0.09716599190283401</v>
          </cell>
          <cell r="H54">
            <v>127</v>
          </cell>
          <cell r="I54">
            <v>14</v>
          </cell>
          <cell r="J54">
            <v>0.11023622047244094</v>
          </cell>
          <cell r="K54">
            <v>221</v>
          </cell>
          <cell r="L54">
            <v>109</v>
          </cell>
          <cell r="M54">
            <v>0.49321266968325794</v>
          </cell>
          <cell r="N54">
            <v>25</v>
          </cell>
          <cell r="O54">
            <v>0</v>
          </cell>
          <cell r="P54">
            <v>1913</v>
          </cell>
        </row>
        <row r="55">
          <cell r="B55">
            <v>1371</v>
          </cell>
          <cell r="C55">
            <v>630</v>
          </cell>
          <cell r="D55">
            <v>0.45951859956236324</v>
          </cell>
          <cell r="E55">
            <v>749</v>
          </cell>
          <cell r="F55">
            <v>288</v>
          </cell>
          <cell r="G55">
            <v>0.38451268357810414</v>
          </cell>
          <cell r="H55">
            <v>281</v>
          </cell>
          <cell r="I55">
            <v>133</v>
          </cell>
          <cell r="J55">
            <v>0.47330960854092524</v>
          </cell>
          <cell r="K55">
            <v>91</v>
          </cell>
          <cell r="L55">
            <v>54</v>
          </cell>
          <cell r="M55">
            <v>0.5934065934065934</v>
          </cell>
          <cell r="N55">
            <v>13</v>
          </cell>
          <cell r="O55">
            <v>4</v>
          </cell>
          <cell r="P55">
            <v>190</v>
          </cell>
        </row>
        <row r="56">
          <cell r="B56">
            <v>1344</v>
          </cell>
          <cell r="C56">
            <v>226</v>
          </cell>
          <cell r="D56">
            <v>0.16815476190476192</v>
          </cell>
          <cell r="E56">
            <v>769</v>
          </cell>
          <cell r="F56">
            <v>63</v>
          </cell>
          <cell r="G56">
            <v>0.08192457737321196</v>
          </cell>
          <cell r="H56">
            <v>121</v>
          </cell>
          <cell r="I56">
            <v>13</v>
          </cell>
          <cell r="J56">
            <v>0.10743801652892562</v>
          </cell>
          <cell r="K56">
            <v>70</v>
          </cell>
          <cell r="L56">
            <v>15</v>
          </cell>
          <cell r="M56">
            <v>0.21428571428571427</v>
          </cell>
          <cell r="N56">
            <v>8</v>
          </cell>
          <cell r="O56">
            <v>0</v>
          </cell>
          <cell r="P56">
            <v>523</v>
          </cell>
        </row>
        <row r="57">
          <cell r="B57">
            <v>6475</v>
          </cell>
          <cell r="C57">
            <v>2058</v>
          </cell>
          <cell r="D57">
            <v>0.3178378378378378</v>
          </cell>
          <cell r="E57">
            <v>2250</v>
          </cell>
          <cell r="F57">
            <v>495</v>
          </cell>
          <cell r="G57">
            <v>0.22</v>
          </cell>
          <cell r="H57">
            <v>1079</v>
          </cell>
          <cell r="I57">
            <v>121</v>
          </cell>
          <cell r="J57">
            <v>0.11214087117701575</v>
          </cell>
          <cell r="K57">
            <v>202</v>
          </cell>
          <cell r="L57">
            <v>96</v>
          </cell>
          <cell r="M57">
            <v>0.4752475247524752</v>
          </cell>
          <cell r="N57">
            <v>10</v>
          </cell>
          <cell r="O57">
            <v>7</v>
          </cell>
          <cell r="P57">
            <v>3577</v>
          </cell>
        </row>
        <row r="58">
          <cell r="B58">
            <v>1661</v>
          </cell>
          <cell r="C58">
            <v>418</v>
          </cell>
          <cell r="D58">
            <v>0.25165562913907286</v>
          </cell>
          <cell r="E58">
            <v>662</v>
          </cell>
          <cell r="F58">
            <v>12</v>
          </cell>
          <cell r="G58">
            <v>0.01812688821752266</v>
          </cell>
          <cell r="H58">
            <v>41</v>
          </cell>
          <cell r="I58">
            <v>1</v>
          </cell>
          <cell r="J58">
            <v>0.024390243902439025</v>
          </cell>
          <cell r="K58">
            <v>244</v>
          </cell>
          <cell r="L58">
            <v>19</v>
          </cell>
          <cell r="M58">
            <v>0.0778688524590164</v>
          </cell>
          <cell r="N58">
            <v>9</v>
          </cell>
          <cell r="O58">
            <v>2</v>
          </cell>
          <cell r="P58">
            <v>243</v>
          </cell>
        </row>
        <row r="59">
          <cell r="B59">
            <v>2619</v>
          </cell>
          <cell r="C59">
            <v>1012</v>
          </cell>
          <cell r="D59">
            <v>0.3864070255822833</v>
          </cell>
          <cell r="E59">
            <v>448</v>
          </cell>
          <cell r="F59">
            <v>75</v>
          </cell>
          <cell r="G59">
            <v>0.16741071428571427</v>
          </cell>
          <cell r="H59">
            <v>192</v>
          </cell>
          <cell r="I59">
            <v>29</v>
          </cell>
          <cell r="J59">
            <v>0.15104166666666666</v>
          </cell>
          <cell r="K59">
            <v>207</v>
          </cell>
          <cell r="L59">
            <v>144</v>
          </cell>
          <cell r="M59">
            <v>0.6956521739130435</v>
          </cell>
          <cell r="N59">
            <v>2</v>
          </cell>
          <cell r="O59">
            <v>0</v>
          </cell>
          <cell r="P59">
            <v>726</v>
          </cell>
        </row>
        <row r="60">
          <cell r="B60">
            <v>8253</v>
          </cell>
          <cell r="C60">
            <v>2952</v>
          </cell>
          <cell r="D60">
            <v>0.35768811341330425</v>
          </cell>
          <cell r="E60">
            <v>3162</v>
          </cell>
          <cell r="F60">
            <v>479</v>
          </cell>
          <cell r="G60">
            <v>0.1514864010120177</v>
          </cell>
          <cell r="H60">
            <v>62</v>
          </cell>
          <cell r="I60">
            <v>38</v>
          </cell>
          <cell r="J60">
            <v>0.6129032258064516</v>
          </cell>
          <cell r="K60">
            <v>806</v>
          </cell>
          <cell r="L60">
            <v>457</v>
          </cell>
          <cell r="M60">
            <v>0.5669975186104218</v>
          </cell>
          <cell r="N60">
            <v>11</v>
          </cell>
          <cell r="O60">
            <v>0</v>
          </cell>
          <cell r="P60">
            <v>4831</v>
          </cell>
        </row>
        <row r="61">
          <cell r="B61">
            <v>1458</v>
          </cell>
          <cell r="C61">
            <v>346</v>
          </cell>
          <cell r="D61">
            <v>0.23731138545953362</v>
          </cell>
          <cell r="E61">
            <v>22096</v>
          </cell>
          <cell r="F61">
            <v>18716</v>
          </cell>
          <cell r="G61">
            <v>0.8470311368573498</v>
          </cell>
          <cell r="H61">
            <v>81</v>
          </cell>
          <cell r="I61">
            <v>12</v>
          </cell>
          <cell r="J61">
            <v>0.14814814814814814</v>
          </cell>
          <cell r="K61">
            <v>507</v>
          </cell>
          <cell r="L61">
            <v>134</v>
          </cell>
          <cell r="M61">
            <v>0.26429980276134124</v>
          </cell>
          <cell r="N61">
            <v>304</v>
          </cell>
          <cell r="O61">
            <v>51</v>
          </cell>
          <cell r="P61">
            <v>979</v>
          </cell>
        </row>
        <row r="62">
          <cell r="B62">
            <v>14863</v>
          </cell>
          <cell r="C62">
            <v>7024</v>
          </cell>
          <cell r="D62">
            <v>0.4725829240395613</v>
          </cell>
          <cell r="E62">
            <v>5144</v>
          </cell>
          <cell r="F62">
            <v>1874</v>
          </cell>
          <cell r="G62">
            <v>0.3643079315707621</v>
          </cell>
          <cell r="H62">
            <v>1431</v>
          </cell>
          <cell r="I62">
            <v>729</v>
          </cell>
          <cell r="J62">
            <v>0.5094339622641509</v>
          </cell>
          <cell r="K62">
            <v>680</v>
          </cell>
          <cell r="L62">
            <v>413</v>
          </cell>
          <cell r="M62">
            <v>0.6073529411764705</v>
          </cell>
          <cell r="N62">
            <v>36</v>
          </cell>
          <cell r="O62">
            <v>15</v>
          </cell>
          <cell r="P62">
            <v>4086</v>
          </cell>
        </row>
        <row r="63">
          <cell r="B63">
            <v>8396</v>
          </cell>
          <cell r="C63">
            <v>2673</v>
          </cell>
          <cell r="D63">
            <v>0.3183658885183421</v>
          </cell>
          <cell r="E63">
            <v>1999</v>
          </cell>
          <cell r="F63">
            <v>103</v>
          </cell>
          <cell r="G63">
            <v>0.05152576288144072</v>
          </cell>
          <cell r="H63">
            <v>250</v>
          </cell>
          <cell r="I63">
            <v>43</v>
          </cell>
          <cell r="J63">
            <v>0.172</v>
          </cell>
          <cell r="K63">
            <v>489</v>
          </cell>
          <cell r="L63">
            <v>160</v>
          </cell>
          <cell r="M63">
            <v>0.32719836400818</v>
          </cell>
          <cell r="N63">
            <v>10</v>
          </cell>
          <cell r="O63">
            <v>2</v>
          </cell>
          <cell r="P63">
            <v>2955</v>
          </cell>
        </row>
        <row r="64">
          <cell r="B64">
            <v>6015</v>
          </cell>
          <cell r="C64">
            <v>2187</v>
          </cell>
          <cell r="D64">
            <v>0.3635910224438903</v>
          </cell>
          <cell r="E64">
            <v>3304</v>
          </cell>
          <cell r="F64">
            <v>1305</v>
          </cell>
          <cell r="G64">
            <v>0.39497578692493945</v>
          </cell>
          <cell r="H64">
            <v>466</v>
          </cell>
          <cell r="I64">
            <v>149</v>
          </cell>
          <cell r="J64">
            <v>0.3197424892703863</v>
          </cell>
          <cell r="K64">
            <v>455</v>
          </cell>
          <cell r="L64">
            <v>218</v>
          </cell>
          <cell r="M64">
            <v>0.47912087912087914</v>
          </cell>
          <cell r="N64">
            <v>28</v>
          </cell>
          <cell r="O64">
            <v>35</v>
          </cell>
          <cell r="P64">
            <v>3757</v>
          </cell>
        </row>
        <row r="65">
          <cell r="B65">
            <v>4248</v>
          </cell>
          <cell r="C65">
            <v>1784</v>
          </cell>
          <cell r="D65">
            <v>0.4199623352165725</v>
          </cell>
          <cell r="E65">
            <v>789</v>
          </cell>
          <cell r="F65">
            <v>107</v>
          </cell>
          <cell r="G65">
            <v>0.13561470215462612</v>
          </cell>
          <cell r="H65">
            <v>135</v>
          </cell>
          <cell r="I65">
            <v>9</v>
          </cell>
          <cell r="J65">
            <v>0.06666666666666667</v>
          </cell>
          <cell r="K65">
            <v>169</v>
          </cell>
          <cell r="L65">
            <v>58</v>
          </cell>
          <cell r="M65">
            <v>0.3431952662721893</v>
          </cell>
          <cell r="N65">
            <v>0</v>
          </cell>
          <cell r="O65">
            <v>0</v>
          </cell>
          <cell r="P65">
            <v>1032</v>
          </cell>
        </row>
        <row r="66">
          <cell r="B66">
            <v>4635</v>
          </cell>
          <cell r="C66">
            <v>1552</v>
          </cell>
          <cell r="D66">
            <v>0.3348435814455232</v>
          </cell>
          <cell r="E66">
            <v>2263</v>
          </cell>
          <cell r="F66">
            <v>429</v>
          </cell>
          <cell r="G66">
            <v>0.18957136544410075</v>
          </cell>
          <cell r="H66">
            <v>90</v>
          </cell>
          <cell r="I66">
            <v>0</v>
          </cell>
          <cell r="J66">
            <v>0</v>
          </cell>
          <cell r="K66">
            <v>465</v>
          </cell>
          <cell r="L66">
            <v>124</v>
          </cell>
          <cell r="M66">
            <v>0.26666666666666666</v>
          </cell>
          <cell r="N66">
            <v>0</v>
          </cell>
          <cell r="O66">
            <v>1</v>
          </cell>
          <cell r="P66">
            <v>1051</v>
          </cell>
        </row>
        <row r="67">
          <cell r="B67">
            <v>9852</v>
          </cell>
          <cell r="C67">
            <v>3174</v>
          </cell>
          <cell r="D67">
            <v>0.3221680876979294</v>
          </cell>
          <cell r="E67">
            <v>2277</v>
          </cell>
          <cell r="F67">
            <v>139</v>
          </cell>
          <cell r="G67">
            <v>0.06104523495827844</v>
          </cell>
          <cell r="H67">
            <v>909</v>
          </cell>
          <cell r="I67">
            <v>70</v>
          </cell>
          <cell r="J67">
            <v>0.07700770077007701</v>
          </cell>
          <cell r="K67">
            <v>524</v>
          </cell>
          <cell r="L67">
            <v>163</v>
          </cell>
          <cell r="M67">
            <v>0.3110687022900763</v>
          </cell>
          <cell r="N67">
            <v>4</v>
          </cell>
          <cell r="O67">
            <v>0</v>
          </cell>
          <cell r="P67">
            <v>2664</v>
          </cell>
        </row>
        <row r="68">
          <cell r="B68">
            <v>9916</v>
          </cell>
          <cell r="C68">
            <v>3424</v>
          </cell>
          <cell r="D68">
            <v>0.34530052440500203</v>
          </cell>
          <cell r="E68">
            <v>5775</v>
          </cell>
          <cell r="F68">
            <v>1620</v>
          </cell>
          <cell r="G68">
            <v>0.2805194805194805</v>
          </cell>
          <cell r="H68">
            <v>1746</v>
          </cell>
          <cell r="I68">
            <v>957</v>
          </cell>
          <cell r="J68">
            <v>0.5481099656357389</v>
          </cell>
          <cell r="K68">
            <v>400</v>
          </cell>
          <cell r="L68">
            <v>176</v>
          </cell>
          <cell r="M68">
            <v>0.44</v>
          </cell>
          <cell r="N68">
            <v>108</v>
          </cell>
          <cell r="O68">
            <v>1</v>
          </cell>
          <cell r="P68">
            <v>3572</v>
          </cell>
        </row>
        <row r="69">
          <cell r="B69">
            <v>2</v>
          </cell>
          <cell r="C69">
            <v>1</v>
          </cell>
          <cell r="D69">
            <v>0.5</v>
          </cell>
          <cell r="E69">
            <v>10</v>
          </cell>
          <cell r="F69">
            <v>3</v>
          </cell>
          <cell r="G69">
            <v>0.3</v>
          </cell>
          <cell r="H69">
            <v>26</v>
          </cell>
          <cell r="I69">
            <v>25</v>
          </cell>
          <cell r="J69">
            <v>0.9615384615384616</v>
          </cell>
          <cell r="K69">
            <v>47</v>
          </cell>
          <cell r="L69">
            <v>40</v>
          </cell>
          <cell r="M69">
            <v>0.851063829787234</v>
          </cell>
          <cell r="N69">
            <v>5</v>
          </cell>
          <cell r="O69">
            <v>1</v>
          </cell>
          <cell r="P69">
            <v>21182</v>
          </cell>
        </row>
        <row r="75">
          <cell r="B75">
            <v>58087</v>
          </cell>
          <cell r="C75">
            <v>16571</v>
          </cell>
          <cell r="D75">
            <v>0.28527897808459723</v>
          </cell>
          <cell r="E75">
            <v>65814</v>
          </cell>
          <cell r="F75">
            <v>28569</v>
          </cell>
          <cell r="G75">
            <v>0.43408697237669797</v>
          </cell>
          <cell r="H75">
            <v>24797</v>
          </cell>
          <cell r="I75">
            <v>8209</v>
          </cell>
          <cell r="J75">
            <v>0.3310481106585474</v>
          </cell>
          <cell r="K75">
            <v>4523</v>
          </cell>
          <cell r="L75">
            <v>1434</v>
          </cell>
          <cell r="M75">
            <v>0.3170462082688481</v>
          </cell>
          <cell r="N75">
            <v>19688</v>
          </cell>
          <cell r="O75">
            <v>2160</v>
          </cell>
          <cell r="P75">
            <v>794</v>
          </cell>
        </row>
        <row r="76">
          <cell r="B76">
            <v>26201</v>
          </cell>
          <cell r="C76">
            <v>8696</v>
          </cell>
          <cell r="D76">
            <v>0.33189572917064236</v>
          </cell>
          <cell r="E76">
            <v>32996</v>
          </cell>
          <cell r="F76">
            <v>16723</v>
          </cell>
          <cell r="G76">
            <v>0.5068190083646502</v>
          </cell>
          <cell r="H76">
            <v>11221</v>
          </cell>
          <cell r="I76">
            <v>3299</v>
          </cell>
          <cell r="J76">
            <v>0.29400231708403884</v>
          </cell>
          <cell r="K76">
            <v>1404</v>
          </cell>
          <cell r="L76">
            <v>697</v>
          </cell>
          <cell r="M76">
            <v>0.4964387464387464</v>
          </cell>
          <cell r="N76">
            <v>9507</v>
          </cell>
          <cell r="O76">
            <v>1159</v>
          </cell>
          <cell r="P76">
            <v>220</v>
          </cell>
        </row>
        <row r="77">
          <cell r="B77">
            <v>12881</v>
          </cell>
          <cell r="C77">
            <v>3011</v>
          </cell>
          <cell r="D77">
            <v>0.23375514323422095</v>
          </cell>
          <cell r="E77">
            <v>16321</v>
          </cell>
          <cell r="F77">
            <v>6170</v>
          </cell>
          <cell r="G77">
            <v>0.3780405612401201</v>
          </cell>
          <cell r="H77">
            <v>5356</v>
          </cell>
          <cell r="I77">
            <v>2096</v>
          </cell>
          <cell r="J77">
            <v>0.39133681852128455</v>
          </cell>
          <cell r="K77">
            <v>378</v>
          </cell>
          <cell r="L77">
            <v>182</v>
          </cell>
          <cell r="M77">
            <v>0.48148148148148145</v>
          </cell>
          <cell r="N77">
            <v>5543</v>
          </cell>
          <cell r="O77">
            <v>422</v>
          </cell>
          <cell r="P77">
            <v>277</v>
          </cell>
        </row>
        <row r="78">
          <cell r="B78">
            <v>18759</v>
          </cell>
          <cell r="C78">
            <v>4777</v>
          </cell>
          <cell r="D78">
            <v>0.25465110080494696</v>
          </cell>
          <cell r="E78">
            <v>16143</v>
          </cell>
          <cell r="F78">
            <v>5474</v>
          </cell>
          <cell r="G78">
            <v>0.3390943442978381</v>
          </cell>
          <cell r="H78">
            <v>8163</v>
          </cell>
          <cell r="I78">
            <v>2777</v>
          </cell>
          <cell r="J78">
            <v>0.34019355629057946</v>
          </cell>
          <cell r="K78">
            <v>2701</v>
          </cell>
          <cell r="L78">
            <v>535</v>
          </cell>
          <cell r="M78">
            <v>0.198074787115883</v>
          </cell>
          <cell r="N78">
            <v>4584</v>
          </cell>
          <cell r="O78">
            <v>579</v>
          </cell>
          <cell r="P78">
            <v>297</v>
          </cell>
        </row>
        <row r="79">
          <cell r="B79">
            <v>246</v>
          </cell>
          <cell r="C79">
            <v>87</v>
          </cell>
          <cell r="D79">
            <v>0.35365853658536583</v>
          </cell>
          <cell r="E79">
            <v>354</v>
          </cell>
          <cell r="F79">
            <v>202</v>
          </cell>
          <cell r="G79">
            <v>0.5706214689265536</v>
          </cell>
          <cell r="H79">
            <v>57</v>
          </cell>
          <cell r="I79">
            <v>37</v>
          </cell>
          <cell r="J79">
            <v>0.6491228070175439</v>
          </cell>
          <cell r="K79">
            <v>40</v>
          </cell>
          <cell r="L79">
            <v>20</v>
          </cell>
          <cell r="M79">
            <v>0.5</v>
          </cell>
          <cell r="N79">
            <v>54</v>
          </cell>
        </row>
        <row r="85">
          <cell r="B85">
            <v>64715</v>
          </cell>
          <cell r="C85">
            <v>63661</v>
          </cell>
          <cell r="D85">
            <v>1054</v>
          </cell>
          <cell r="E85">
            <v>0.01655644743249399</v>
          </cell>
          <cell r="F85">
            <v>226817</v>
          </cell>
          <cell r="G85">
            <v>240855</v>
          </cell>
          <cell r="H85">
            <v>-14038</v>
          </cell>
          <cell r="I85">
            <v>-0.058284029810466875</v>
          </cell>
        </row>
        <row r="86">
          <cell r="B86">
            <v>16137</v>
          </cell>
          <cell r="C86">
            <v>15397</v>
          </cell>
          <cell r="D86">
            <v>740</v>
          </cell>
          <cell r="E86">
            <v>0.048061310644930834</v>
          </cell>
          <cell r="F86">
            <v>66207</v>
          </cell>
          <cell r="G86">
            <v>62001</v>
          </cell>
          <cell r="H86">
            <v>4206</v>
          </cell>
          <cell r="I86">
            <v>0.06783761552233028</v>
          </cell>
        </row>
        <row r="87">
          <cell r="B87">
            <v>18884</v>
          </cell>
          <cell r="C87">
            <v>18464</v>
          </cell>
          <cell r="D87">
            <v>420</v>
          </cell>
          <cell r="E87">
            <v>0.02274696707105719</v>
          </cell>
          <cell r="F87">
            <v>61512</v>
          </cell>
          <cell r="G87">
            <v>62639</v>
          </cell>
          <cell r="H87">
            <v>-1127</v>
          </cell>
          <cell r="I87">
            <v>-0.017991985823528473</v>
          </cell>
        </row>
        <row r="88">
          <cell r="B88">
            <v>13788</v>
          </cell>
          <cell r="C88">
            <v>13990</v>
          </cell>
          <cell r="D88">
            <v>-202</v>
          </cell>
          <cell r="E88">
            <v>-0.014438884917798427</v>
          </cell>
          <cell r="F88">
            <v>41353</v>
          </cell>
          <cell r="G88">
            <v>43651</v>
          </cell>
          <cell r="H88">
            <v>-2298</v>
          </cell>
          <cell r="I88">
            <v>-0.052644842042564886</v>
          </cell>
        </row>
        <row r="89">
          <cell r="B89">
            <v>15906</v>
          </cell>
          <cell r="C89">
            <v>15810</v>
          </cell>
          <cell r="D89">
            <v>96</v>
          </cell>
          <cell r="E89">
            <v>0.0060721062618595825</v>
          </cell>
          <cell r="F89">
            <v>57745</v>
          </cell>
          <cell r="G89">
            <v>72564</v>
          </cell>
          <cell r="H89">
            <v>-14819</v>
          </cell>
          <cell r="I89">
            <v>-0.2042197232787608</v>
          </cell>
        </row>
      </sheetData>
      <sheetData sheetId="3">
        <row r="6">
          <cell r="B6">
            <v>572</v>
          </cell>
          <cell r="C6">
            <v>26483</v>
          </cell>
          <cell r="D6">
            <v>99964</v>
          </cell>
          <cell r="E6">
            <v>10200</v>
          </cell>
          <cell r="F6">
            <v>259564</v>
          </cell>
          <cell r="G6">
            <v>1162</v>
          </cell>
          <cell r="H6">
            <v>56358</v>
          </cell>
          <cell r="I6">
            <v>8</v>
          </cell>
          <cell r="J6">
            <v>62252</v>
          </cell>
          <cell r="K6">
            <v>8964</v>
          </cell>
          <cell r="L6">
            <v>48939</v>
          </cell>
          <cell r="M6">
            <v>443</v>
          </cell>
          <cell r="N6">
            <v>4434</v>
          </cell>
          <cell r="O6">
            <v>689</v>
          </cell>
          <cell r="P6">
            <v>734</v>
          </cell>
          <cell r="Q6">
            <v>74</v>
          </cell>
          <cell r="R6">
            <v>4633</v>
          </cell>
          <cell r="S6">
            <v>11949</v>
          </cell>
          <cell r="T6">
            <v>1200</v>
          </cell>
          <cell r="U6">
            <v>6290</v>
          </cell>
          <cell r="V6">
            <v>650</v>
          </cell>
          <cell r="W6">
            <v>8708</v>
          </cell>
          <cell r="X6">
            <v>17014</v>
          </cell>
          <cell r="Y6">
            <v>148</v>
          </cell>
          <cell r="Z6">
            <v>18196</v>
          </cell>
          <cell r="AA6">
            <v>11166</v>
          </cell>
          <cell r="AB6">
            <v>28725</v>
          </cell>
          <cell r="AD6">
            <v>1592</v>
          </cell>
          <cell r="AE6">
            <v>7009</v>
          </cell>
          <cell r="AF6">
            <v>31926</v>
          </cell>
          <cell r="AG6">
            <v>139</v>
          </cell>
          <cell r="AH6">
            <v>7857</v>
          </cell>
          <cell r="AI6">
            <v>17412</v>
          </cell>
          <cell r="AJ6">
            <v>24663</v>
          </cell>
          <cell r="AK6">
            <v>114</v>
          </cell>
          <cell r="AL6">
            <v>20</v>
          </cell>
          <cell r="AM6">
            <v>2603</v>
          </cell>
          <cell r="AN6">
            <v>419</v>
          </cell>
          <cell r="AO6">
            <v>1501</v>
          </cell>
          <cell r="AP6">
            <v>6</v>
          </cell>
          <cell r="AQ6">
            <v>22043</v>
          </cell>
          <cell r="AR6">
            <v>2540</v>
          </cell>
          <cell r="AT6">
            <v>61</v>
          </cell>
          <cell r="AU6">
            <v>10244</v>
          </cell>
          <cell r="AV6">
            <v>37177</v>
          </cell>
          <cell r="AW6">
            <v>2122</v>
          </cell>
          <cell r="AX6">
            <v>95222</v>
          </cell>
          <cell r="AY6">
            <v>142</v>
          </cell>
          <cell r="AZ6">
            <v>15946</v>
          </cell>
          <cell r="BA6">
            <v>2</v>
          </cell>
          <cell r="BB6">
            <v>30949</v>
          </cell>
          <cell r="BC6">
            <v>1701</v>
          </cell>
          <cell r="BD6">
            <v>8280</v>
          </cell>
          <cell r="BE6">
            <v>206</v>
          </cell>
          <cell r="BF6">
            <v>1856</v>
          </cell>
          <cell r="BG6">
            <v>601</v>
          </cell>
          <cell r="BH6">
            <v>3</v>
          </cell>
          <cell r="BI6">
            <v>74</v>
          </cell>
          <cell r="BJ6">
            <v>1577</v>
          </cell>
          <cell r="BK6">
            <v>5026</v>
          </cell>
          <cell r="BL6">
            <v>635</v>
          </cell>
          <cell r="BM6">
            <v>2014</v>
          </cell>
          <cell r="BN6">
            <v>131</v>
          </cell>
          <cell r="BO6">
            <v>2626</v>
          </cell>
          <cell r="BP6">
            <v>11376</v>
          </cell>
          <cell r="BQ6">
            <v>75</v>
          </cell>
          <cell r="BR6">
            <v>5172</v>
          </cell>
          <cell r="BS6">
            <v>1970</v>
          </cell>
          <cell r="BT6">
            <v>9429</v>
          </cell>
          <cell r="BV6">
            <v>130</v>
          </cell>
          <cell r="BW6">
            <v>3591</v>
          </cell>
          <cell r="BX6">
            <v>18521</v>
          </cell>
          <cell r="BY6">
            <v>109</v>
          </cell>
          <cell r="BZ6">
            <v>1905</v>
          </cell>
          <cell r="CA6">
            <v>4345</v>
          </cell>
          <cell r="CB6">
            <v>8100</v>
          </cell>
          <cell r="CC6">
            <v>97</v>
          </cell>
          <cell r="CD6">
            <v>12</v>
          </cell>
          <cell r="CE6">
            <v>483</v>
          </cell>
          <cell r="CF6">
            <v>47</v>
          </cell>
          <cell r="CG6">
            <v>904</v>
          </cell>
          <cell r="CH6">
            <v>4</v>
          </cell>
        </row>
        <row r="17">
          <cell r="AD17">
            <v>992</v>
          </cell>
          <cell r="BV17">
            <v>60</v>
          </cell>
        </row>
        <row r="41">
          <cell r="AD41">
            <v>203</v>
          </cell>
          <cell r="BV41">
            <v>11</v>
          </cell>
        </row>
        <row r="46">
          <cell r="AD46">
            <v>276</v>
          </cell>
          <cell r="BV46">
            <v>27</v>
          </cell>
        </row>
      </sheetData>
      <sheetData sheetId="4">
        <row r="6">
          <cell r="B6">
            <v>94</v>
          </cell>
          <cell r="E6">
            <v>30</v>
          </cell>
        </row>
        <row r="7">
          <cell r="B7">
            <v>36</v>
          </cell>
          <cell r="E7">
            <v>6</v>
          </cell>
        </row>
        <row r="8">
          <cell r="B8">
            <v>2</v>
          </cell>
          <cell r="E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02-09"/>
      <sheetName val="10-26-09 x"/>
      <sheetName val="10-19-09 x"/>
      <sheetName val="10-13-09 x"/>
      <sheetName val="10-05-09 x"/>
      <sheetName val="09-28-09 x"/>
      <sheetName val="09-21-09 x"/>
      <sheetName val="09-14-09 x"/>
      <sheetName val="09-08-09x "/>
      <sheetName val="08-31-09x "/>
      <sheetName val="08-24-09x"/>
      <sheetName val="08-17-09x"/>
      <sheetName val="08-10-09x"/>
      <sheetName val="08-03-09x"/>
      <sheetName val="07-27-09x "/>
      <sheetName val="07-20-09x"/>
      <sheetName val="07-13-09x"/>
      <sheetName val="07-04-09x"/>
      <sheetName val="06-29-09x"/>
      <sheetName val="06-22-09x "/>
      <sheetName val="06-13-09x"/>
      <sheetName val="06-06-09x"/>
      <sheetName val="05-30-09x"/>
      <sheetName val="03-23-09x"/>
      <sheetName val="03-16-09x"/>
      <sheetName val="03-09-09x"/>
      <sheetName val="03-02-09x"/>
      <sheetName val="2-23-09x"/>
      <sheetName val="2-17-09x"/>
      <sheetName val="2-9-09x"/>
      <sheetName val="2-2-09x"/>
      <sheetName val="1-26-09x "/>
      <sheetName val="1-21-09x"/>
      <sheetName val="1-12-09x"/>
      <sheetName val="1-05-09x"/>
      <sheetName val="12-29-08x"/>
      <sheetName val="12-22-08x"/>
      <sheetName val="12-15-08x"/>
      <sheetName val="12-08-08 x"/>
      <sheetName val="12-01-08x"/>
      <sheetName val="11-24-08 x"/>
      <sheetName val="11-17-08 x"/>
      <sheetName val="11-10-08 x"/>
      <sheetName val="11-03-08 x"/>
      <sheetName val="10-27-08 x "/>
      <sheetName val="10-20-08  x"/>
      <sheetName val="10-14-08  x"/>
      <sheetName val="10-06-08  x"/>
      <sheetName val="10-26-09"/>
      <sheetName val="10-19-09"/>
      <sheetName val="10-13-09"/>
    </sheetNames>
    <sheetDataSet>
      <sheetData sheetId="0">
        <row r="2">
          <cell r="B2" t="str">
            <v>November 2, 2009</v>
          </cell>
        </row>
        <row r="84">
          <cell r="J84">
            <v>156776</v>
          </cell>
          <cell r="M84">
            <v>21182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1" sqref="A1"/>
    </sheetView>
  </sheetViews>
  <sheetFormatPr defaultColWidth="9.140625" defaultRowHeight="12.75"/>
  <cols>
    <col min="1" max="1" width="3.421875" style="59" customWidth="1"/>
    <col min="2" max="2" width="75.57421875" style="77" customWidth="1"/>
    <col min="3" max="3" width="9.7109375" style="78" customWidth="1"/>
    <col min="4" max="6" width="10.7109375" style="10" customWidth="1"/>
    <col min="7" max="7" width="2.7109375" style="2" customWidth="1"/>
    <col min="8" max="16384" width="9.140625" style="62" customWidth="1"/>
  </cols>
  <sheetData>
    <row r="1" spans="2:6" ht="8.25" customHeight="1" thickBot="1">
      <c r="B1" s="60"/>
      <c r="C1" s="61"/>
      <c r="D1" s="6"/>
      <c r="E1" s="6"/>
      <c r="F1" s="6"/>
    </row>
    <row r="2" spans="2:6" ht="26.25" customHeight="1">
      <c r="B2" s="139" t="s">
        <v>148</v>
      </c>
      <c r="C2" s="140"/>
      <c r="D2" s="99" t="s">
        <v>24</v>
      </c>
      <c r="E2" s="97" t="s">
        <v>16</v>
      </c>
      <c r="F2" s="97" t="s">
        <v>17</v>
      </c>
    </row>
    <row r="3" spans="2:6" ht="3.75" customHeight="1">
      <c r="B3" s="141"/>
      <c r="C3" s="142"/>
      <c r="D3" s="155">
        <f>D11+D59</f>
        <v>456162</v>
      </c>
      <c r="E3" s="157">
        <f>E11+E59</f>
        <v>161575</v>
      </c>
      <c r="F3" s="149">
        <f>E3/D3</f>
        <v>0.35420530425594415</v>
      </c>
    </row>
    <row r="4" spans="2:6" ht="14.25" customHeight="1" thickBot="1">
      <c r="B4" s="143" t="s">
        <v>183</v>
      </c>
      <c r="C4" s="144"/>
      <c r="D4" s="156"/>
      <c r="E4" s="158"/>
      <c r="F4" s="150"/>
    </row>
    <row r="5" spans="2:6" ht="10.5" customHeight="1" thickBot="1">
      <c r="B5" s="60"/>
      <c r="C5" s="61"/>
      <c r="D5" s="6"/>
      <c r="E5" s="6"/>
      <c r="F5" s="6"/>
    </row>
    <row r="6" spans="2:6" ht="25.5">
      <c r="B6" s="148" t="s">
        <v>163</v>
      </c>
      <c r="C6" s="162"/>
      <c r="D6" s="99" t="s">
        <v>24</v>
      </c>
      <c r="E6" s="97" t="s">
        <v>16</v>
      </c>
      <c r="F6" s="97" t="s">
        <v>17</v>
      </c>
    </row>
    <row r="7" spans="2:6" ht="12" customHeight="1">
      <c r="B7" s="163"/>
      <c r="C7" s="164"/>
      <c r="D7" s="155">
        <f>'[1]VOR Summary'!C6+'[1]VOR Summary'!D6+'[1]VOR Summary'!E6+'[1]VOR Summary'!F6+'[1]VOR Summary'!G6+'[1]VOR Summary'!K6+'[1]VOR Summary'!Z6+'[1]VOR Summary'!AA6</f>
        <v>435699</v>
      </c>
      <c r="E7" s="155">
        <f>'[1]VOR Summary'!AU6+'[1]VOR Summary'!AV6+'[1]VOR Summary'!AW6+'[1]VOR Summary'!AX6+'[1]VOR Summary'!AY6+'[1]VOR Summary'!BC6+'[1]VOR Summary'!BR6+'[1]VOR Summary'!BS6</f>
        <v>153750</v>
      </c>
      <c r="F7" s="149">
        <f>E7/D7</f>
        <v>0.3528812322268355</v>
      </c>
    </row>
    <row r="8" spans="2:6" ht="2.25" customHeight="1" thickBot="1">
      <c r="B8" s="165"/>
      <c r="C8" s="166"/>
      <c r="D8" s="156"/>
      <c r="E8" s="156"/>
      <c r="F8" s="150"/>
    </row>
    <row r="9" spans="2:6" ht="18.75" customHeight="1" thickBot="1">
      <c r="B9" s="63" t="s">
        <v>149</v>
      </c>
      <c r="C9" s="61"/>
      <c r="D9" s="7"/>
      <c r="E9" s="7"/>
      <c r="F9" s="7"/>
    </row>
    <row r="10" spans="2:7" ht="27" customHeight="1">
      <c r="B10" s="64"/>
      <c r="C10" s="159" t="s">
        <v>14</v>
      </c>
      <c r="D10" s="99" t="s">
        <v>24</v>
      </c>
      <c r="E10" s="100" t="s">
        <v>16</v>
      </c>
      <c r="F10" s="101" t="s">
        <v>17</v>
      </c>
      <c r="G10" s="3"/>
    </row>
    <row r="11" spans="2:7" ht="15" customHeight="1">
      <c r="B11" s="90" t="s">
        <v>12</v>
      </c>
      <c r="C11" s="160"/>
      <c r="D11" s="79">
        <f>SUM(D13:D22)</f>
        <v>398075</v>
      </c>
      <c r="E11" s="80">
        <f>SUM(E13:E22)</f>
        <v>145004</v>
      </c>
      <c r="F11" s="81">
        <f>E11/D11</f>
        <v>0.3642630157633612</v>
      </c>
      <c r="G11" s="3"/>
    </row>
    <row r="12" spans="1:7" s="68" customFormat="1" ht="21" customHeight="1">
      <c r="A12" s="66"/>
      <c r="B12" s="67" t="s">
        <v>4</v>
      </c>
      <c r="C12" s="65"/>
      <c r="D12" s="11"/>
      <c r="E12" s="12"/>
      <c r="F12" s="8"/>
      <c r="G12" s="4"/>
    </row>
    <row r="13" spans="2:7" ht="15">
      <c r="B13" s="69" t="s">
        <v>150</v>
      </c>
      <c r="C13" s="109" t="s">
        <v>160</v>
      </c>
      <c r="D13" s="82">
        <f>'[1]VOR Summary'!B6</f>
        <v>572</v>
      </c>
      <c r="E13" s="83">
        <f>'[1]VOR Summary'!AT6</f>
        <v>61</v>
      </c>
      <c r="F13" s="84">
        <f>E13/D13</f>
        <v>0.10664335664335664</v>
      </c>
      <c r="G13" s="3"/>
    </row>
    <row r="14" spans="2:7" ht="15">
      <c r="B14" s="69" t="s">
        <v>151</v>
      </c>
      <c r="C14" s="110" t="s">
        <v>161</v>
      </c>
      <c r="D14" s="82">
        <f>'[1]VOR Summary'!C6</f>
        <v>26483</v>
      </c>
      <c r="E14" s="83">
        <f>'[1]VOR Summary'!AU6</f>
        <v>10244</v>
      </c>
      <c r="F14" s="84">
        <f>E14/D14</f>
        <v>0.38681418268323076</v>
      </c>
      <c r="G14" s="3"/>
    </row>
    <row r="15" spans="2:7" ht="15">
      <c r="B15" s="69" t="s">
        <v>9</v>
      </c>
      <c r="C15" s="107">
        <v>110</v>
      </c>
      <c r="D15" s="82">
        <f>'[1]VOR Summary'!D6</f>
        <v>99964</v>
      </c>
      <c r="E15" s="83">
        <f>'[1]VOR Summary'!AV6</f>
        <v>37177</v>
      </c>
      <c r="F15" s="84">
        <f>E15/D15</f>
        <v>0.37190388539874353</v>
      </c>
      <c r="G15" s="3"/>
    </row>
    <row r="16" spans="2:7" ht="24.75" customHeight="1">
      <c r="B16" s="67" t="s">
        <v>5</v>
      </c>
      <c r="C16" s="111"/>
      <c r="D16" s="11"/>
      <c r="E16" s="12"/>
      <c r="F16" s="119"/>
      <c r="G16" s="3"/>
    </row>
    <row r="17" spans="2:7" ht="15">
      <c r="B17" s="70" t="s">
        <v>152</v>
      </c>
      <c r="C17" s="107">
        <v>140</v>
      </c>
      <c r="D17" s="82">
        <f>'[1]VOR Summary'!E6</f>
        <v>10200</v>
      </c>
      <c r="E17" s="83">
        <f>'[1]VOR Summary'!AW6</f>
        <v>2122</v>
      </c>
      <c r="F17" s="84">
        <f>E17/D17</f>
        <v>0.2080392156862745</v>
      </c>
      <c r="G17" s="3"/>
    </row>
    <row r="18" spans="2:7" ht="15">
      <c r="B18" s="70" t="s">
        <v>158</v>
      </c>
      <c r="C18" s="107">
        <v>410</v>
      </c>
      <c r="D18" s="82">
        <f>'[1]SB Calculation'!B6</f>
        <v>94</v>
      </c>
      <c r="E18" s="83">
        <f>'[1]SB Calculation'!E6</f>
        <v>30</v>
      </c>
      <c r="F18" s="84">
        <f>E18/D18</f>
        <v>0.3191489361702128</v>
      </c>
      <c r="G18" s="3"/>
    </row>
    <row r="19" spans="2:7" ht="21.75" customHeight="1">
      <c r="B19" s="67" t="s">
        <v>10</v>
      </c>
      <c r="C19" s="111"/>
      <c r="D19" s="11"/>
      <c r="E19" s="12"/>
      <c r="F19" s="119"/>
      <c r="G19" s="3"/>
    </row>
    <row r="20" spans="2:7" ht="15">
      <c r="B20" s="69" t="s">
        <v>153</v>
      </c>
      <c r="C20" s="110" t="s">
        <v>162</v>
      </c>
      <c r="D20" s="82">
        <f>'[1]VOR Summary'!F6</f>
        <v>259564</v>
      </c>
      <c r="E20" s="83">
        <f>'[1]VOR Summary'!AX6</f>
        <v>95222</v>
      </c>
      <c r="F20" s="84">
        <f>E20/D20</f>
        <v>0.366853646884776</v>
      </c>
      <c r="G20" s="5"/>
    </row>
    <row r="21" spans="2:7" ht="15">
      <c r="B21" s="70" t="s">
        <v>154</v>
      </c>
      <c r="C21" s="107">
        <v>320</v>
      </c>
      <c r="D21" s="82">
        <f>'[1]VOR Summary'!G6</f>
        <v>1162</v>
      </c>
      <c r="E21" s="83">
        <f>'[1]VOR Summary'!AY6</f>
        <v>142</v>
      </c>
      <c r="F21" s="84">
        <f>E21/D21</f>
        <v>0.12220309810671257</v>
      </c>
      <c r="G21" s="3"/>
    </row>
    <row r="22" spans="2:7" ht="15">
      <c r="B22" s="70" t="s">
        <v>157</v>
      </c>
      <c r="C22" s="107">
        <v>420</v>
      </c>
      <c r="D22" s="82">
        <f>'[1]SB Calculation'!B7</f>
        <v>36</v>
      </c>
      <c r="E22" s="83">
        <f>'[1]SB Calculation'!E7</f>
        <v>6</v>
      </c>
      <c r="F22" s="84">
        <f>E22/D22</f>
        <v>0.16666666666666666</v>
      </c>
      <c r="G22" s="3"/>
    </row>
    <row r="23" spans="2:7" ht="46.5" customHeight="1">
      <c r="B23" s="151" t="s">
        <v>6</v>
      </c>
      <c r="C23" s="152"/>
      <c r="D23" s="152"/>
      <c r="E23" s="152"/>
      <c r="F23" s="71"/>
      <c r="G23" s="3"/>
    </row>
    <row r="24" spans="2:7" ht="35.25" customHeight="1" thickBot="1">
      <c r="B24" s="153" t="s">
        <v>7</v>
      </c>
      <c r="C24" s="154"/>
      <c r="D24" s="154"/>
      <c r="E24" s="154"/>
      <c r="F24" s="72"/>
      <c r="G24" s="3"/>
    </row>
    <row r="25" spans="2:6" ht="19.5" customHeight="1" thickBot="1">
      <c r="B25" s="60"/>
      <c r="C25" s="61"/>
      <c r="D25" s="6"/>
      <c r="E25" s="6"/>
      <c r="F25" s="6"/>
    </row>
    <row r="26" spans="2:7" ht="27" customHeight="1">
      <c r="B26" s="73"/>
      <c r="C26" s="159" t="s">
        <v>14</v>
      </c>
      <c r="D26" s="99" t="s">
        <v>24</v>
      </c>
      <c r="E26" s="100" t="s">
        <v>16</v>
      </c>
      <c r="F26" s="101" t="s">
        <v>17</v>
      </c>
      <c r="G26" s="3"/>
    </row>
    <row r="27" spans="2:7" ht="15" customHeight="1">
      <c r="B27" s="89" t="s">
        <v>66</v>
      </c>
      <c r="C27" s="160"/>
      <c r="D27" s="79">
        <f>SUM(D28:D34)</f>
        <v>144366</v>
      </c>
      <c r="E27" s="80">
        <f>SUM(E28:E34)</f>
        <v>47070</v>
      </c>
      <c r="F27" s="85">
        <f aca="true" t="shared" si="0" ref="F27:F34">E27/D27</f>
        <v>0.32604629899006693</v>
      </c>
      <c r="G27" s="3"/>
    </row>
    <row r="28" spans="2:7" ht="15">
      <c r="B28" s="70" t="s">
        <v>67</v>
      </c>
      <c r="C28" s="106">
        <v>130</v>
      </c>
      <c r="D28" s="82">
        <f>'[1]VOR Summary'!H6-'[1]VOR Summary'!AE6</f>
        <v>49349</v>
      </c>
      <c r="E28" s="86">
        <f>'[1]VOR Summary'!AZ6-'[1]VOR Summary'!BW6</f>
        <v>12355</v>
      </c>
      <c r="F28" s="84">
        <f t="shared" si="0"/>
        <v>0.2503596830736185</v>
      </c>
      <c r="G28" s="3"/>
    </row>
    <row r="29" spans="2:7" ht="15">
      <c r="B29" s="70" t="s">
        <v>68</v>
      </c>
      <c r="C29" s="107">
        <v>133</v>
      </c>
      <c r="D29" s="82">
        <f>'[1]VOR Summary'!I6</f>
        <v>8</v>
      </c>
      <c r="E29" s="83">
        <f>'[1]VOR Summary'!BA6</f>
        <v>2</v>
      </c>
      <c r="F29" s="84">
        <f t="shared" si="0"/>
        <v>0.25</v>
      </c>
      <c r="G29" s="3"/>
    </row>
    <row r="30" spans="2:7" ht="15">
      <c r="B30" s="70" t="s">
        <v>69</v>
      </c>
      <c r="C30" s="107">
        <v>135</v>
      </c>
      <c r="D30" s="82">
        <f>'[1]VOR Summary'!AD6-'[1]VOR Summary'!AD17-'[1]VOR Summary'!AD41-'[1]VOR Summary'!AD46</f>
        <v>121</v>
      </c>
      <c r="E30" s="83">
        <f>'[1]VOR Summary'!BV6-'[1]VOR Summary'!BV17-'[1]VOR Summary'!BV41-'[1]VOR Summary'!BV46</f>
        <v>32</v>
      </c>
      <c r="F30" s="84">
        <f t="shared" si="0"/>
        <v>0.2644628099173554</v>
      </c>
      <c r="G30" s="3"/>
    </row>
    <row r="31" spans="2:7" ht="15">
      <c r="B31" s="70" t="s">
        <v>70</v>
      </c>
      <c r="C31" s="107">
        <v>290</v>
      </c>
      <c r="D31" s="82">
        <f>'[1]VOR Summary'!J6-'[1]VOR Summary'!AH6</f>
        <v>54395</v>
      </c>
      <c r="E31" s="83">
        <f>'[1]VOR Summary'!BB6-'[1]VOR Summary'!BZ6</f>
        <v>29044</v>
      </c>
      <c r="F31" s="84">
        <f t="shared" si="0"/>
        <v>0.5339461347550326</v>
      </c>
      <c r="G31" s="3"/>
    </row>
    <row r="32" spans="2:7" ht="15">
      <c r="B32" s="70" t="s">
        <v>159</v>
      </c>
      <c r="C32" s="107">
        <v>450</v>
      </c>
      <c r="D32" s="82">
        <f>'[1]SB Calculation'!B8</f>
        <v>2</v>
      </c>
      <c r="E32" s="83">
        <f>'[1]SB Calculation'!E8</f>
        <v>1</v>
      </c>
      <c r="F32" s="84">
        <f t="shared" si="0"/>
        <v>0.5</v>
      </c>
      <c r="G32" s="3"/>
    </row>
    <row r="33" spans="2:7" ht="15">
      <c r="B33" s="70" t="s">
        <v>71</v>
      </c>
      <c r="C33" s="107">
        <v>310</v>
      </c>
      <c r="D33" s="82">
        <f>'[1]VOR Summary'!K6</f>
        <v>8964</v>
      </c>
      <c r="E33" s="83">
        <f>'[1]VOR Summary'!BC6</f>
        <v>1701</v>
      </c>
      <c r="F33" s="84">
        <f t="shared" si="0"/>
        <v>0.1897590361445783</v>
      </c>
      <c r="G33" s="3"/>
    </row>
    <row r="34" spans="2:7" ht="15">
      <c r="B34" s="70" t="s">
        <v>72</v>
      </c>
      <c r="C34" s="107">
        <v>600</v>
      </c>
      <c r="D34" s="82">
        <f>'[1]VOR Summary'!L6-'[1]VOR Summary'!AI6</f>
        <v>31527</v>
      </c>
      <c r="E34" s="83">
        <f>'[1]VOR Summary'!BD6-'[1]VOR Summary'!CA6</f>
        <v>3935</v>
      </c>
      <c r="F34" s="84">
        <f t="shared" si="0"/>
        <v>0.12481365179052875</v>
      </c>
      <c r="G34" s="3"/>
    </row>
    <row r="35" spans="2:7" ht="72.75" customHeight="1" thickBot="1">
      <c r="B35" s="161" t="s">
        <v>73</v>
      </c>
      <c r="C35" s="146"/>
      <c r="D35" s="146"/>
      <c r="E35" s="146"/>
      <c r="F35" s="75"/>
      <c r="G35" s="3"/>
    </row>
    <row r="36" spans="2:6" ht="21" thickBot="1">
      <c r="B36" s="63"/>
      <c r="C36" s="61"/>
      <c r="D36" s="6"/>
      <c r="E36" s="6"/>
      <c r="F36" s="6"/>
    </row>
    <row r="37" spans="2:7" ht="27" customHeight="1">
      <c r="B37" s="73"/>
      <c r="C37" s="159" t="s">
        <v>14</v>
      </c>
      <c r="D37" s="99" t="s">
        <v>24</v>
      </c>
      <c r="E37" s="100" t="s">
        <v>16</v>
      </c>
      <c r="F37" s="101" t="s">
        <v>17</v>
      </c>
      <c r="G37" s="3"/>
    </row>
    <row r="38" spans="2:7" ht="15" customHeight="1">
      <c r="B38" s="89" t="s">
        <v>74</v>
      </c>
      <c r="C38" s="160"/>
      <c r="D38" s="79">
        <f>SUM(D39:D45)</f>
        <v>22936</v>
      </c>
      <c r="E38" s="87">
        <f>SUM(E39:E45)</f>
        <v>9331</v>
      </c>
      <c r="F38" s="85">
        <f aca="true" t="shared" si="1" ref="F38:F45">E38/D38</f>
        <v>0.40682769445413325</v>
      </c>
      <c r="G38" s="3"/>
    </row>
    <row r="39" spans="2:7" ht="15">
      <c r="B39" s="70" t="s">
        <v>75</v>
      </c>
      <c r="C39" s="106">
        <v>314</v>
      </c>
      <c r="D39" s="82">
        <f>'[1]VOR Summary'!M6</f>
        <v>443</v>
      </c>
      <c r="E39" s="83">
        <f>'[1]VOR Summary'!BE6</f>
        <v>206</v>
      </c>
      <c r="F39" s="84">
        <f t="shared" si="1"/>
        <v>0.4650112866817156</v>
      </c>
      <c r="G39" s="3"/>
    </row>
    <row r="40" spans="2:7" ht="15">
      <c r="B40" s="70" t="s">
        <v>76</v>
      </c>
      <c r="C40" s="107">
        <v>680</v>
      </c>
      <c r="D40" s="82">
        <f>'[1]VOR Summary'!N6</f>
        <v>4434</v>
      </c>
      <c r="E40" s="83">
        <f>'[1]VOR Summary'!BF6</f>
        <v>1856</v>
      </c>
      <c r="F40" s="84">
        <f t="shared" si="1"/>
        <v>0.41858367162832655</v>
      </c>
      <c r="G40" s="3"/>
    </row>
    <row r="41" spans="2:7" ht="15">
      <c r="B41" s="70" t="s">
        <v>77</v>
      </c>
      <c r="C41" s="107">
        <v>682</v>
      </c>
      <c r="D41" s="82">
        <f>'[1]VOR Summary'!O6</f>
        <v>689</v>
      </c>
      <c r="E41" s="83">
        <f>'[1]VOR Summary'!BG6</f>
        <v>601</v>
      </c>
      <c r="F41" s="84">
        <f t="shared" si="1"/>
        <v>0.872278664731495</v>
      </c>
      <c r="G41" s="3"/>
    </row>
    <row r="42" spans="2:7" ht="15">
      <c r="B42" s="70" t="s">
        <v>78</v>
      </c>
      <c r="C42" s="107">
        <v>684</v>
      </c>
      <c r="D42" s="82">
        <f>'[1]VOR Summary'!P6</f>
        <v>734</v>
      </c>
      <c r="E42" s="83">
        <f>'[1]VOR Summary'!BH6</f>
        <v>3</v>
      </c>
      <c r="F42" s="84">
        <f t="shared" si="1"/>
        <v>0.004087193460490463</v>
      </c>
      <c r="G42" s="3"/>
    </row>
    <row r="43" spans="2:7" ht="15.75" customHeight="1">
      <c r="B43" s="70" t="s">
        <v>109</v>
      </c>
      <c r="C43" s="107">
        <v>685</v>
      </c>
      <c r="D43" s="82">
        <f>'[1]VOR Summary'!Q6</f>
        <v>74</v>
      </c>
      <c r="E43" s="83">
        <f>'[1]VOR Summary'!BI6</f>
        <v>74</v>
      </c>
      <c r="F43" s="84">
        <f t="shared" si="1"/>
        <v>1</v>
      </c>
      <c r="G43" s="3"/>
    </row>
    <row r="44" spans="2:7" ht="15">
      <c r="B44" s="70" t="s">
        <v>110</v>
      </c>
      <c r="C44" s="107">
        <v>690</v>
      </c>
      <c r="D44" s="82">
        <f>'[1]VOR Summary'!R6</f>
        <v>4633</v>
      </c>
      <c r="E44" s="83">
        <f>'[1]VOR Summary'!BJ6</f>
        <v>1577</v>
      </c>
      <c r="F44" s="84">
        <f t="shared" si="1"/>
        <v>0.34038420030218003</v>
      </c>
      <c r="G44" s="3"/>
    </row>
    <row r="45" spans="2:7" ht="15">
      <c r="B45" s="70" t="s">
        <v>111</v>
      </c>
      <c r="C45" s="107" t="s">
        <v>1</v>
      </c>
      <c r="D45" s="82">
        <f>'[1]VOR Summary'!S6-'[1]VOR Summary'!AL6</f>
        <v>11929</v>
      </c>
      <c r="E45" s="83">
        <f>'[1]VOR Summary'!BK6-'[1]VOR Summary'!CD6</f>
        <v>5014</v>
      </c>
      <c r="F45" s="84">
        <f t="shared" si="1"/>
        <v>0.4203202280157599</v>
      </c>
      <c r="G45" s="3"/>
    </row>
    <row r="46" spans="2:7" ht="57" customHeight="1" thickBot="1">
      <c r="B46" s="161" t="s">
        <v>112</v>
      </c>
      <c r="C46" s="146"/>
      <c r="D46" s="146"/>
      <c r="E46" s="146"/>
      <c r="F46" s="75"/>
      <c r="G46" s="3"/>
    </row>
    <row r="47" spans="2:6" ht="21" customHeight="1" thickBot="1">
      <c r="B47" s="60"/>
      <c r="C47" s="61"/>
      <c r="D47" s="6"/>
      <c r="E47" s="6"/>
      <c r="F47" s="6"/>
    </row>
    <row r="48" spans="2:7" ht="27" customHeight="1">
      <c r="B48" s="73"/>
      <c r="C48" s="159" t="s">
        <v>14</v>
      </c>
      <c r="D48" s="99" t="s">
        <v>24</v>
      </c>
      <c r="E48" s="100" t="s">
        <v>16</v>
      </c>
      <c r="F48" s="101" t="s">
        <v>17</v>
      </c>
      <c r="G48" s="3"/>
    </row>
    <row r="49" spans="2:7" ht="15" customHeight="1">
      <c r="B49" s="89" t="s">
        <v>30</v>
      </c>
      <c r="C49" s="160"/>
      <c r="D49" s="79">
        <f>SUM(D50:D55)</f>
        <v>29481</v>
      </c>
      <c r="E49" s="87">
        <f>SUM(E50:E55)</f>
        <v>15419</v>
      </c>
      <c r="F49" s="85">
        <f aca="true" t="shared" si="2" ref="F49:F55">E49/D49</f>
        <v>0.5230148231064076</v>
      </c>
      <c r="G49" s="3"/>
    </row>
    <row r="50" spans="2:7" ht="15">
      <c r="B50" s="70" t="s">
        <v>113</v>
      </c>
      <c r="C50" s="106">
        <v>173</v>
      </c>
      <c r="D50" s="82">
        <f>'[1]VOR Summary'!T6</f>
        <v>1200</v>
      </c>
      <c r="E50" s="83">
        <f>'[1]VOR Summary'!BL6</f>
        <v>635</v>
      </c>
      <c r="F50" s="84">
        <f t="shared" si="2"/>
        <v>0.5291666666666667</v>
      </c>
      <c r="G50" s="3"/>
    </row>
    <row r="51" spans="2:7" ht="15">
      <c r="B51" s="70" t="s">
        <v>114</v>
      </c>
      <c r="C51" s="107">
        <v>400</v>
      </c>
      <c r="D51" s="82">
        <f>'[1]VOR Summary'!U6-'[1]VOR Summary'!AM6</f>
        <v>3687</v>
      </c>
      <c r="E51" s="83">
        <f>'[1]VOR Summary'!BM6-'[1]VOR Summary'!CE6</f>
        <v>1531</v>
      </c>
      <c r="F51" s="84">
        <f t="shared" si="2"/>
        <v>0.41524274477895307</v>
      </c>
      <c r="G51" s="3"/>
    </row>
    <row r="52" spans="2:7" ht="15">
      <c r="B52" s="70" t="s">
        <v>115</v>
      </c>
      <c r="C52" s="107">
        <v>500</v>
      </c>
      <c r="D52" s="82">
        <f>'[1]VOR Summary'!V6-'[1]VOR Summary'!AN6</f>
        <v>231</v>
      </c>
      <c r="E52" s="83">
        <f>'[1]VOR Summary'!BN6-'[1]VOR Summary'!CF6</f>
        <v>84</v>
      </c>
      <c r="F52" s="84">
        <f t="shared" si="2"/>
        <v>0.36363636363636365</v>
      </c>
      <c r="G52" s="3"/>
    </row>
    <row r="53" spans="2:7" ht="15">
      <c r="B53" s="70" t="s">
        <v>116</v>
      </c>
      <c r="C53" s="107">
        <v>510</v>
      </c>
      <c r="D53" s="82">
        <f>'[1]VOR Summary'!W6</f>
        <v>8708</v>
      </c>
      <c r="E53" s="83">
        <f>'[1]VOR Summary'!BO6</f>
        <v>2626</v>
      </c>
      <c r="F53" s="84">
        <f>IF(D53=0,0,E53/D53)</f>
        <v>0.3015617822691778</v>
      </c>
      <c r="G53" s="3"/>
    </row>
    <row r="54" spans="2:7" ht="15">
      <c r="B54" s="70" t="s">
        <v>117</v>
      </c>
      <c r="C54" s="107">
        <v>930</v>
      </c>
      <c r="D54" s="82">
        <f>'[1]VOR Summary'!X6-'[1]VOR Summary'!AO6</f>
        <v>15513</v>
      </c>
      <c r="E54" s="83">
        <f>'[1]VOR Summary'!BP6-'[1]VOR Summary'!CG6</f>
        <v>10472</v>
      </c>
      <c r="F54" s="84">
        <f t="shared" si="2"/>
        <v>0.6750467349964546</v>
      </c>
      <c r="G54" s="3"/>
    </row>
    <row r="55" spans="2:7" ht="15">
      <c r="B55" s="70" t="s">
        <v>118</v>
      </c>
      <c r="C55" s="107">
        <v>960</v>
      </c>
      <c r="D55" s="82">
        <f>'[1]VOR Summary'!Y6-'[1]VOR Summary'!AP6</f>
        <v>142</v>
      </c>
      <c r="E55" s="83">
        <f>'[1]VOR Summary'!BQ6-'[1]VOR Summary'!CH6</f>
        <v>71</v>
      </c>
      <c r="F55" s="84">
        <f t="shared" si="2"/>
        <v>0.5</v>
      </c>
      <c r="G55" s="3"/>
    </row>
    <row r="56" spans="2:7" ht="28.5" customHeight="1" thickBot="1">
      <c r="B56" s="161" t="s">
        <v>119</v>
      </c>
      <c r="C56" s="146"/>
      <c r="D56" s="146"/>
      <c r="E56" s="74"/>
      <c r="F56" s="75"/>
      <c r="G56" s="3"/>
    </row>
    <row r="57" spans="2:6" ht="25.5" customHeight="1" thickBot="1">
      <c r="B57" s="121" t="s">
        <v>120</v>
      </c>
      <c r="C57" s="61"/>
      <c r="D57" s="6"/>
      <c r="E57" s="6"/>
      <c r="F57" s="6"/>
    </row>
    <row r="58" spans="2:7" ht="27" customHeight="1">
      <c r="B58" s="64"/>
      <c r="C58" s="159" t="s">
        <v>14</v>
      </c>
      <c r="D58" s="102" t="s">
        <v>24</v>
      </c>
      <c r="E58" s="100" t="s">
        <v>16</v>
      </c>
      <c r="F58" s="101" t="s">
        <v>17</v>
      </c>
      <c r="G58" s="3"/>
    </row>
    <row r="59" spans="2:7" ht="15" customHeight="1">
      <c r="B59" s="89" t="s">
        <v>121</v>
      </c>
      <c r="C59" s="160"/>
      <c r="D59" s="79">
        <f>SUM(D60:D62)</f>
        <v>58087</v>
      </c>
      <c r="E59" s="80">
        <f>SUM(E60:E62)</f>
        <v>16571</v>
      </c>
      <c r="F59" s="85">
        <f>E59/D59</f>
        <v>0.28527897808459723</v>
      </c>
      <c r="G59" s="3"/>
    </row>
    <row r="60" spans="2:7" ht="15">
      <c r="B60" s="69" t="s">
        <v>122</v>
      </c>
      <c r="C60" s="106">
        <v>120</v>
      </c>
      <c r="D60" s="82">
        <f>'[1]VOR Summary'!Z6</f>
        <v>18196</v>
      </c>
      <c r="E60" s="83">
        <f>'[1]VOR Summary'!BR6</f>
        <v>5172</v>
      </c>
      <c r="F60" s="84">
        <f>E60/D60</f>
        <v>0.28423829413057816</v>
      </c>
      <c r="G60" s="3"/>
    </row>
    <row r="61" spans="2:7" ht="15">
      <c r="B61" s="70" t="s">
        <v>123</v>
      </c>
      <c r="C61" s="107">
        <v>180</v>
      </c>
      <c r="D61" s="82">
        <f>'[1]VOR Summary'!AA6</f>
        <v>11166</v>
      </c>
      <c r="E61" s="83">
        <f>'[1]VOR Summary'!BS6</f>
        <v>1970</v>
      </c>
      <c r="F61" s="84">
        <f>E61/D61</f>
        <v>0.17642844348916353</v>
      </c>
      <c r="G61" s="3"/>
    </row>
    <row r="62" spans="2:7" ht="15">
      <c r="B62" s="70" t="s">
        <v>165</v>
      </c>
      <c r="C62" s="107">
        <v>190</v>
      </c>
      <c r="D62" s="82">
        <f>'[1]VOR Summary'!AB6</f>
        <v>28725</v>
      </c>
      <c r="E62" s="83">
        <f>'[1]VOR Summary'!BT6</f>
        <v>9429</v>
      </c>
      <c r="F62" s="84">
        <f>E62/D62</f>
        <v>0.3282506527415144</v>
      </c>
      <c r="G62" s="3"/>
    </row>
    <row r="63" spans="2:7" ht="51.75" customHeight="1" thickBot="1">
      <c r="B63" s="161" t="s">
        <v>79</v>
      </c>
      <c r="C63" s="146"/>
      <c r="D63" s="146"/>
      <c r="E63" s="112"/>
      <c r="F63" s="75"/>
      <c r="G63" s="3"/>
    </row>
    <row r="64" spans="2:6" ht="24" customHeight="1" thickBot="1">
      <c r="B64" s="60"/>
      <c r="C64" s="61"/>
      <c r="D64" s="6"/>
      <c r="E64" s="6"/>
      <c r="F64" s="6"/>
    </row>
    <row r="65" spans="2:7" ht="27" customHeight="1">
      <c r="B65" s="73"/>
      <c r="C65" s="159" t="s">
        <v>14</v>
      </c>
      <c r="D65" s="99" t="s">
        <v>24</v>
      </c>
      <c r="E65" s="100" t="s">
        <v>16</v>
      </c>
      <c r="F65" s="101" t="s">
        <v>17</v>
      </c>
      <c r="G65" s="3"/>
    </row>
    <row r="66" spans="2:7" ht="15.75" customHeight="1">
      <c r="B66" s="89" t="s">
        <v>66</v>
      </c>
      <c r="C66" s="160"/>
      <c r="D66" s="79">
        <f>SUM(D67:D73)</f>
        <v>65814</v>
      </c>
      <c r="E66" s="80">
        <f>SUM(E67:E73)</f>
        <v>28569</v>
      </c>
      <c r="F66" s="85">
        <f aca="true" t="shared" si="3" ref="F66:F73">E66/D66</f>
        <v>0.43408697237669797</v>
      </c>
      <c r="G66" s="3"/>
    </row>
    <row r="67" spans="2:7" ht="15">
      <c r="B67" s="69" t="s">
        <v>80</v>
      </c>
      <c r="C67" s="109" t="s">
        <v>26</v>
      </c>
      <c r="D67" s="82">
        <f>'[1]VOR Summary'!AC6</f>
        <v>0</v>
      </c>
      <c r="E67" s="86">
        <f>'[1]VOR Summary'!BU6</f>
        <v>0</v>
      </c>
      <c r="F67" s="84">
        <f>IF(D67=0,0,E67/D67)</f>
        <v>0</v>
      </c>
      <c r="G67" s="3"/>
    </row>
    <row r="68" spans="2:7" ht="15">
      <c r="B68" s="70" t="s">
        <v>69</v>
      </c>
      <c r="C68" s="107">
        <v>135</v>
      </c>
      <c r="D68" s="82">
        <f>'[1]VOR Summary'!AD17+'[1]VOR Summary'!AD41+'[1]VOR Summary'!AD46</f>
        <v>1471</v>
      </c>
      <c r="E68" s="83">
        <f>'[1]VOR Summary'!BV17+'[1]VOR Summary'!BV41+'[1]VOR Summary'!BV46</f>
        <v>98</v>
      </c>
      <c r="F68" s="84">
        <f t="shared" si="3"/>
        <v>0.06662134602311352</v>
      </c>
      <c r="G68" s="3"/>
    </row>
    <row r="69" spans="2:7" ht="15">
      <c r="B69" s="70" t="s">
        <v>67</v>
      </c>
      <c r="C69" s="107">
        <v>137</v>
      </c>
      <c r="D69" s="82">
        <f>'[1]VOR Summary'!AE6</f>
        <v>7009</v>
      </c>
      <c r="E69" s="83">
        <f>'[1]VOR Summary'!BW6</f>
        <v>3591</v>
      </c>
      <c r="F69" s="84">
        <f t="shared" si="3"/>
        <v>0.5123412755029249</v>
      </c>
      <c r="G69" s="3"/>
    </row>
    <row r="70" spans="2:7" ht="15">
      <c r="B70" s="70" t="s">
        <v>81</v>
      </c>
      <c r="C70" s="107">
        <v>150</v>
      </c>
      <c r="D70" s="82">
        <f>'[1]VOR Summary'!AF6</f>
        <v>31926</v>
      </c>
      <c r="E70" s="83">
        <f>'[1]VOR Summary'!BX6</f>
        <v>18521</v>
      </c>
      <c r="F70" s="84">
        <f t="shared" si="3"/>
        <v>0.5801227839378563</v>
      </c>
      <c r="G70" s="3"/>
    </row>
    <row r="71" spans="2:7" ht="15">
      <c r="B71" s="70" t="s">
        <v>82</v>
      </c>
      <c r="C71" s="107">
        <v>155</v>
      </c>
      <c r="D71" s="82">
        <f>'[1]VOR Summary'!AG6</f>
        <v>139</v>
      </c>
      <c r="E71" s="83">
        <f>'[1]VOR Summary'!BY6</f>
        <v>109</v>
      </c>
      <c r="F71" s="84">
        <f t="shared" si="3"/>
        <v>0.7841726618705036</v>
      </c>
      <c r="G71" s="3"/>
    </row>
    <row r="72" spans="2:7" ht="15">
      <c r="B72" s="70" t="s">
        <v>70</v>
      </c>
      <c r="C72" s="107">
        <v>297</v>
      </c>
      <c r="D72" s="82">
        <f>'[1]VOR Summary'!AH6</f>
        <v>7857</v>
      </c>
      <c r="E72" s="83">
        <f>'[1]VOR Summary'!BZ6</f>
        <v>1905</v>
      </c>
      <c r="F72" s="84">
        <f t="shared" si="3"/>
        <v>0.24245895379916</v>
      </c>
      <c r="G72" s="3"/>
    </row>
    <row r="73" spans="2:7" ht="15">
      <c r="B73" s="70" t="s">
        <v>72</v>
      </c>
      <c r="C73" s="107">
        <v>607</v>
      </c>
      <c r="D73" s="82">
        <f>'[1]VOR Summary'!AI6</f>
        <v>17412</v>
      </c>
      <c r="E73" s="83">
        <f>'[1]VOR Summary'!CA6</f>
        <v>4345</v>
      </c>
      <c r="F73" s="84">
        <f t="shared" si="3"/>
        <v>0.24954054674936826</v>
      </c>
      <c r="G73" s="3"/>
    </row>
    <row r="74" spans="2:7" ht="40.5" customHeight="1" thickBot="1">
      <c r="B74" s="161" t="s">
        <v>83</v>
      </c>
      <c r="C74" s="146"/>
      <c r="D74" s="146"/>
      <c r="E74" s="112"/>
      <c r="F74" s="120"/>
      <c r="G74" s="3"/>
    </row>
    <row r="75" spans="2:6" ht="15.75" thickBot="1">
      <c r="B75" s="60"/>
      <c r="C75" s="61"/>
      <c r="D75" s="6"/>
      <c r="E75" s="6"/>
      <c r="F75" s="6"/>
    </row>
    <row r="76" spans="2:7" ht="27" customHeight="1">
      <c r="B76" s="73"/>
      <c r="C76" s="159" t="s">
        <v>14</v>
      </c>
      <c r="D76" s="99" t="s">
        <v>24</v>
      </c>
      <c r="E76" s="100" t="s">
        <v>8</v>
      </c>
      <c r="F76" s="101" t="s">
        <v>13</v>
      </c>
      <c r="G76" s="3"/>
    </row>
    <row r="77" spans="2:7" ht="15.75" customHeight="1">
      <c r="B77" s="89" t="s">
        <v>74</v>
      </c>
      <c r="C77" s="160"/>
      <c r="D77" s="79">
        <f>SUM(D78:D81)</f>
        <v>24797</v>
      </c>
      <c r="E77" s="80">
        <f>SUM(E78:E81)</f>
        <v>8209</v>
      </c>
      <c r="F77" s="85">
        <f>E77/D77</f>
        <v>0.3310481106585474</v>
      </c>
      <c r="G77" s="3"/>
    </row>
    <row r="78" spans="2:7" ht="15" customHeight="1">
      <c r="B78" s="70" t="s">
        <v>84</v>
      </c>
      <c r="C78" s="106">
        <v>154</v>
      </c>
      <c r="D78" s="82">
        <f>'[1]VOR Summary'!AJ6</f>
        <v>24663</v>
      </c>
      <c r="E78" s="86">
        <f>'[1]VOR Summary'!CB6</f>
        <v>8100</v>
      </c>
      <c r="F78" s="84">
        <f>E78/D78</f>
        <v>0.3284271986376353</v>
      </c>
      <c r="G78" s="3"/>
    </row>
    <row r="79" spans="2:7" ht="15" hidden="1">
      <c r="B79" s="70" t="s">
        <v>85</v>
      </c>
      <c r="C79" s="107" t="s">
        <v>86</v>
      </c>
      <c r="D79" s="82"/>
      <c r="E79" s="83"/>
      <c r="F79" s="84" t="e">
        <f>E79/D79</f>
        <v>#DIV/0!</v>
      </c>
      <c r="G79" s="3"/>
    </row>
    <row r="80" spans="2:7" ht="15">
      <c r="B80" s="70" t="s">
        <v>87</v>
      </c>
      <c r="C80" s="107">
        <v>696</v>
      </c>
      <c r="D80" s="82">
        <f>'[1]VOR Summary'!AK6</f>
        <v>114</v>
      </c>
      <c r="E80" s="83">
        <f>'[1]VOR Summary'!CC6</f>
        <v>97</v>
      </c>
      <c r="F80" s="84">
        <f>E80/D80</f>
        <v>0.8508771929824561</v>
      </c>
      <c r="G80" s="3"/>
    </row>
    <row r="81" spans="2:7" ht="15">
      <c r="B81" s="70" t="s">
        <v>88</v>
      </c>
      <c r="C81" s="107">
        <v>697</v>
      </c>
      <c r="D81" s="82">
        <f>'[1]VOR Summary'!AL6</f>
        <v>20</v>
      </c>
      <c r="E81" s="83">
        <f>'[1]VOR Summary'!CD6</f>
        <v>12</v>
      </c>
      <c r="F81" s="84">
        <f>E81/D81</f>
        <v>0.6</v>
      </c>
      <c r="G81" s="3"/>
    </row>
    <row r="82" spans="2:7" ht="69" customHeight="1" thickBot="1">
      <c r="B82" s="161" t="s">
        <v>0</v>
      </c>
      <c r="C82" s="146"/>
      <c r="D82" s="146"/>
      <c r="E82" s="112"/>
      <c r="F82" s="75"/>
      <c r="G82" s="3"/>
    </row>
    <row r="83" spans="2:6" ht="15.75" thickBot="1">
      <c r="B83" s="60"/>
      <c r="C83" s="61"/>
      <c r="D83" s="6"/>
      <c r="E83" s="6"/>
      <c r="F83" s="6"/>
    </row>
    <row r="84" spans="2:7" ht="27" customHeight="1">
      <c r="B84" s="73"/>
      <c r="C84" s="159" t="s">
        <v>14</v>
      </c>
      <c r="D84" s="99" t="s">
        <v>24</v>
      </c>
      <c r="E84" s="100" t="s">
        <v>16</v>
      </c>
      <c r="F84" s="101" t="s">
        <v>17</v>
      </c>
      <c r="G84" s="3"/>
    </row>
    <row r="85" spans="2:7" ht="15" customHeight="1">
      <c r="B85" s="89" t="s">
        <v>30</v>
      </c>
      <c r="C85" s="160"/>
      <c r="D85" s="79">
        <f>SUM(D86:D88)</f>
        <v>4523</v>
      </c>
      <c r="E85" s="79">
        <f>SUM(E86:E88)</f>
        <v>1434</v>
      </c>
      <c r="F85" s="85">
        <f>E85/D85</f>
        <v>0.3170462082688481</v>
      </c>
      <c r="G85" s="3"/>
    </row>
    <row r="86" spans="2:7" ht="15">
      <c r="B86" s="70" t="s">
        <v>114</v>
      </c>
      <c r="C86" s="106">
        <v>407</v>
      </c>
      <c r="D86" s="82">
        <f>'[1]VOR Summary'!AM6</f>
        <v>2603</v>
      </c>
      <c r="E86" s="83">
        <f>'[1]VOR Summary'!CE6</f>
        <v>483</v>
      </c>
      <c r="F86" s="84">
        <f>E86/D86</f>
        <v>0.18555512869765656</v>
      </c>
      <c r="G86" s="3"/>
    </row>
    <row r="87" spans="2:7" ht="15">
      <c r="B87" s="70" t="s">
        <v>89</v>
      </c>
      <c r="C87" s="107">
        <v>507</v>
      </c>
      <c r="D87" s="82">
        <f>'[1]VOR Summary'!AN6</f>
        <v>419</v>
      </c>
      <c r="E87" s="83">
        <f>'[1]VOR Summary'!CF6</f>
        <v>47</v>
      </c>
      <c r="F87" s="84">
        <f>E87/D87</f>
        <v>0.11217183770883055</v>
      </c>
      <c r="G87" s="3"/>
    </row>
    <row r="88" spans="2:7" ht="15">
      <c r="B88" s="70" t="s">
        <v>90</v>
      </c>
      <c r="C88" s="107">
        <v>937</v>
      </c>
      <c r="D88" s="82">
        <f>'[1]VOR Summary'!AO6</f>
        <v>1501</v>
      </c>
      <c r="E88" s="83">
        <f>'[1]VOR Summary'!CG6</f>
        <v>904</v>
      </c>
      <c r="F88" s="84">
        <f>E88/D88</f>
        <v>0.6022651565622918</v>
      </c>
      <c r="G88" s="3"/>
    </row>
    <row r="89" spans="2:7" ht="28.5" customHeight="1" thickBot="1">
      <c r="B89" s="161" t="s">
        <v>119</v>
      </c>
      <c r="C89" s="146"/>
      <c r="D89" s="146"/>
      <c r="E89" s="74"/>
      <c r="F89" s="75"/>
      <c r="G89" s="3"/>
    </row>
    <row r="90" spans="1:7" ht="26.25" customHeight="1" thickBot="1">
      <c r="A90" s="122"/>
      <c r="B90" s="123"/>
      <c r="C90" s="124"/>
      <c r="D90" s="125"/>
      <c r="E90" s="125"/>
      <c r="F90" s="125"/>
      <c r="G90" s="126"/>
    </row>
    <row r="91" spans="2:6" ht="31.5" customHeight="1" thickBot="1">
      <c r="B91" s="171" t="s">
        <v>181</v>
      </c>
      <c r="C91" s="171"/>
      <c r="D91" s="171"/>
      <c r="E91" s="6"/>
      <c r="F91" s="6"/>
    </row>
    <row r="92" spans="2:6" ht="18.75" customHeight="1">
      <c r="B92" s="167" t="s">
        <v>91</v>
      </c>
      <c r="C92" s="103" t="s">
        <v>14</v>
      </c>
      <c r="D92" s="98" t="s">
        <v>24</v>
      </c>
      <c r="E92" s="14"/>
      <c r="F92" s="14"/>
    </row>
    <row r="93" spans="2:6" ht="15.75" customHeight="1">
      <c r="B93" s="168"/>
      <c r="C93" s="104">
        <v>160</v>
      </c>
      <c r="D93" s="88">
        <f>'[1]VOR Summary'!AQ6</f>
        <v>22043</v>
      </c>
      <c r="E93" s="17"/>
      <c r="F93" s="15"/>
    </row>
    <row r="94" spans="2:6" ht="76.5" customHeight="1" thickBot="1">
      <c r="B94" s="161" t="s">
        <v>92</v>
      </c>
      <c r="C94" s="146"/>
      <c r="D94" s="147"/>
      <c r="E94" s="59"/>
      <c r="F94" s="60"/>
    </row>
    <row r="95" spans="2:6" ht="15.75" thickBot="1">
      <c r="B95" s="60"/>
      <c r="C95" s="61"/>
      <c r="D95" s="6"/>
      <c r="E95" s="6"/>
      <c r="F95" s="6"/>
    </row>
    <row r="96" spans="2:10" ht="20.25" customHeight="1">
      <c r="B96" s="169" t="s">
        <v>15</v>
      </c>
      <c r="C96" s="103" t="s">
        <v>14</v>
      </c>
      <c r="D96" s="98" t="s">
        <v>24</v>
      </c>
      <c r="E96" s="14"/>
      <c r="F96" s="14"/>
      <c r="I96" s="76"/>
      <c r="J96" s="76"/>
    </row>
    <row r="97" spans="2:10" ht="15">
      <c r="B97" s="170"/>
      <c r="C97" s="104">
        <v>165</v>
      </c>
      <c r="D97" s="88">
        <f>'[1]VOR Summary'!AR6</f>
        <v>2540</v>
      </c>
      <c r="E97" s="17"/>
      <c r="F97" s="15"/>
      <c r="I97" s="76"/>
      <c r="J97" s="76"/>
    </row>
    <row r="98" spans="2:10" ht="36.75" customHeight="1" thickBot="1">
      <c r="B98" s="161" t="s">
        <v>11</v>
      </c>
      <c r="C98" s="146"/>
      <c r="D98" s="147"/>
      <c r="E98" s="59"/>
      <c r="F98" s="60"/>
      <c r="I98" s="76"/>
      <c r="J98" s="76"/>
    </row>
    <row r="99" spans="3:10" ht="15.75" thickBot="1">
      <c r="C99" s="61"/>
      <c r="D99" s="6"/>
      <c r="E99" s="6"/>
      <c r="F99" s="6"/>
      <c r="I99" s="76"/>
      <c r="J99" s="76"/>
    </row>
    <row r="100" spans="2:10" ht="19.5" customHeight="1">
      <c r="B100" s="64" t="s">
        <v>2</v>
      </c>
      <c r="C100" s="103" t="s">
        <v>14</v>
      </c>
      <c r="D100" s="97" t="s">
        <v>24</v>
      </c>
      <c r="E100" s="14"/>
      <c r="F100" s="14"/>
      <c r="I100" s="76"/>
      <c r="J100" s="76"/>
    </row>
    <row r="101" spans="2:6" ht="16.5" customHeight="1">
      <c r="B101" s="145" t="str">
        <f>'[2]11-02-09'!$B$2</f>
        <v>November 2, 2009</v>
      </c>
      <c r="C101" s="105" t="s">
        <v>37</v>
      </c>
      <c r="D101" s="88">
        <f>'[2]11-02-09'!$J$84+'[2]11-02-09'!$M$84</f>
        <v>177958</v>
      </c>
      <c r="E101" s="18"/>
      <c r="F101" s="16"/>
    </row>
    <row r="102" spans="2:7" ht="36" customHeight="1" thickBot="1">
      <c r="B102" s="161" t="s">
        <v>93</v>
      </c>
      <c r="C102" s="146"/>
      <c r="D102" s="147"/>
      <c r="E102" s="59"/>
      <c r="F102" s="60"/>
      <c r="G102" s="13"/>
    </row>
    <row r="103" spans="2:6" ht="14.25" customHeight="1" thickBot="1">
      <c r="B103" s="60"/>
      <c r="C103" s="61"/>
      <c r="D103" s="9"/>
      <c r="E103" s="9"/>
      <c r="F103" s="9"/>
    </row>
    <row r="104" spans="2:10" ht="18.75" customHeight="1">
      <c r="B104" s="64" t="s">
        <v>166</v>
      </c>
      <c r="C104" s="103" t="s">
        <v>178</v>
      </c>
      <c r="D104" s="97" t="s">
        <v>24</v>
      </c>
      <c r="E104" s="14"/>
      <c r="F104" s="14"/>
      <c r="I104" s="76"/>
      <c r="J104" s="76"/>
    </row>
    <row r="105" spans="2:6" ht="13.5" customHeight="1">
      <c r="B105" s="137"/>
      <c r="C105" s="105" t="s">
        <v>180</v>
      </c>
      <c r="D105" s="88">
        <f>'[1]Final Aggregate'!C91</f>
        <v>64715</v>
      </c>
      <c r="E105" s="18"/>
      <c r="F105" s="16"/>
    </row>
    <row r="106" spans="2:6" ht="15" customHeight="1">
      <c r="B106" s="96"/>
      <c r="C106" s="105" t="s">
        <v>179</v>
      </c>
      <c r="D106" s="88">
        <f>'[1]Final Aggregate'!G91</f>
        <v>226817</v>
      </c>
      <c r="E106" s="18"/>
      <c r="F106" s="16"/>
    </row>
    <row r="107" spans="2:7" ht="39.75" customHeight="1" thickBot="1">
      <c r="B107" s="161" t="s">
        <v>186</v>
      </c>
      <c r="C107" s="146"/>
      <c r="D107" s="147"/>
      <c r="E107" s="59"/>
      <c r="F107" s="60"/>
      <c r="G107" s="13"/>
    </row>
  </sheetData>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conditionalFormatting sqref="F86:F88 F78:F81 F13:F22 F60:F62 F68:F74 F39:F45 F28:F34 F50:F52 F54:F55">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6"/>
  <sheetViews>
    <sheetView zoomScale="75" zoomScaleNormal="75" zoomScaleSheetLayoutView="80" workbookViewId="0" topLeftCell="A1">
      <selection activeCell="A1" sqref="A1"/>
    </sheetView>
  </sheetViews>
  <sheetFormatPr defaultColWidth="9.140625" defaultRowHeight="12.75"/>
  <cols>
    <col min="1" max="1" width="1.7109375" style="20" customWidth="1"/>
    <col min="2" max="2" width="18.00390625" style="19" customWidth="1"/>
    <col min="3" max="4" width="10.421875" style="23" customWidth="1"/>
    <col min="5" max="5" width="9.7109375" style="23" customWidth="1"/>
    <col min="6" max="8" width="10.421875" style="23" customWidth="1"/>
    <col min="9" max="9" width="9.7109375" style="23" customWidth="1"/>
    <col min="10" max="10" width="9.8515625" style="23" customWidth="1"/>
    <col min="11" max="12" width="10.421875" style="23" customWidth="1"/>
    <col min="13" max="14" width="9.7109375" style="23" customWidth="1"/>
    <col min="15" max="17" width="10.421875" style="23" customWidth="1"/>
    <col min="18" max="16384" width="9.140625" style="20" customWidth="1"/>
  </cols>
  <sheetData>
    <row r="1" spans="3:17" ht="32.25" customHeight="1">
      <c r="C1" s="187" t="s">
        <v>184</v>
      </c>
      <c r="D1" s="188"/>
      <c r="E1" s="188"/>
      <c r="F1" s="188"/>
      <c r="G1" s="188"/>
      <c r="H1" s="188"/>
      <c r="I1" s="188"/>
      <c r="J1" s="188"/>
      <c r="K1" s="188"/>
      <c r="L1" s="188"/>
      <c r="M1" s="188"/>
      <c r="N1" s="188"/>
      <c r="O1" s="188"/>
      <c r="P1" s="188"/>
      <c r="Q1" s="188"/>
    </row>
    <row r="2" spans="3:17" ht="15.75" customHeight="1">
      <c r="C2" s="189" t="str">
        <f>'[1]Transformation'!B4</f>
        <v>Data current as of close of business October 31, 2009</v>
      </c>
      <c r="D2" s="190"/>
      <c r="E2" s="190"/>
      <c r="F2" s="190"/>
      <c r="G2" s="190"/>
      <c r="H2" s="190"/>
      <c r="I2" s="190"/>
      <c r="J2" s="190"/>
      <c r="K2" s="190"/>
      <c r="L2" s="190"/>
      <c r="M2" s="190"/>
      <c r="N2" s="190"/>
      <c r="O2" s="190"/>
      <c r="P2" s="190"/>
      <c r="Q2" s="190"/>
    </row>
    <row r="3" spans="3:5" ht="12.75">
      <c r="C3" s="176" t="s">
        <v>27</v>
      </c>
      <c r="D3" s="177"/>
      <c r="E3" s="178"/>
    </row>
    <row r="4" spans="3:17" ht="51">
      <c r="C4" s="31" t="s">
        <v>34</v>
      </c>
      <c r="D4" s="31" t="s">
        <v>18</v>
      </c>
      <c r="E4" s="24" t="s">
        <v>19</v>
      </c>
      <c r="F4" s="191" t="s">
        <v>3</v>
      </c>
      <c r="G4" s="192"/>
      <c r="H4" s="192"/>
      <c r="I4" s="192"/>
      <c r="J4" s="192"/>
      <c r="K4" s="192"/>
      <c r="L4" s="192"/>
      <c r="M4" s="192"/>
      <c r="N4" s="192"/>
      <c r="O4" s="192"/>
      <c r="P4" s="192"/>
      <c r="Q4" s="192"/>
    </row>
    <row r="5" spans="2:5" ht="12.75">
      <c r="B5" s="25" t="s">
        <v>25</v>
      </c>
      <c r="C5" s="26">
        <f>'[1]Aggregate Worksheet'!C4</f>
        <v>456162</v>
      </c>
      <c r="D5" s="26">
        <f>'[1]Aggregate Worksheet'!D4</f>
        <v>161575</v>
      </c>
      <c r="E5" s="27">
        <f>'[1]Aggregate Worksheet'!E4</f>
        <v>0.35420530425594415</v>
      </c>
    </row>
    <row r="6" ht="7.5" customHeight="1"/>
    <row r="7" spans="3:17" ht="26.25">
      <c r="C7" s="193" t="s">
        <v>102</v>
      </c>
      <c r="D7" s="193"/>
      <c r="E7" s="193"/>
      <c r="F7" s="193"/>
      <c r="G7" s="193"/>
      <c r="H7" s="193"/>
      <c r="I7" s="193"/>
      <c r="J7" s="193"/>
      <c r="K7" s="193"/>
      <c r="L7" s="193"/>
      <c r="M7" s="193"/>
      <c r="N7" s="193"/>
      <c r="O7" s="193"/>
      <c r="P7" s="193"/>
      <c r="Q7" s="193"/>
    </row>
    <row r="8" spans="3:17" ht="12.75">
      <c r="C8" s="176" t="s">
        <v>27</v>
      </c>
      <c r="D8" s="177"/>
      <c r="E8" s="178"/>
      <c r="F8" s="176" t="s">
        <v>28</v>
      </c>
      <c r="G8" s="177"/>
      <c r="H8" s="178"/>
      <c r="I8" s="176" t="s">
        <v>29</v>
      </c>
      <c r="J8" s="177"/>
      <c r="K8" s="178"/>
      <c r="L8" s="176" t="s">
        <v>30</v>
      </c>
      <c r="M8" s="177"/>
      <c r="N8" s="178"/>
      <c r="O8" s="22" t="s">
        <v>31</v>
      </c>
      <c r="P8" s="28" t="s">
        <v>32</v>
      </c>
      <c r="Q8" s="28" t="s">
        <v>33</v>
      </c>
    </row>
    <row r="9" spans="2:17" s="32" customFormat="1" ht="51">
      <c r="B9" s="29"/>
      <c r="C9" s="31" t="s">
        <v>34</v>
      </c>
      <c r="D9" s="30" t="s">
        <v>18</v>
      </c>
      <c r="E9" s="30" t="s">
        <v>19</v>
      </c>
      <c r="F9" s="31" t="s">
        <v>35</v>
      </c>
      <c r="G9" s="31" t="s">
        <v>18</v>
      </c>
      <c r="H9" s="30" t="s">
        <v>19</v>
      </c>
      <c r="I9" s="31" t="s">
        <v>36</v>
      </c>
      <c r="J9" s="31" t="s">
        <v>18</v>
      </c>
      <c r="K9" s="30" t="s">
        <v>19</v>
      </c>
      <c r="L9" s="31" t="s">
        <v>35</v>
      </c>
      <c r="M9" s="31" t="s">
        <v>18</v>
      </c>
      <c r="N9" s="30" t="s">
        <v>19</v>
      </c>
      <c r="O9" s="30" t="s">
        <v>34</v>
      </c>
      <c r="P9" s="31" t="s">
        <v>34</v>
      </c>
      <c r="Q9" s="31" t="s">
        <v>36</v>
      </c>
    </row>
    <row r="10" spans="2:17" ht="12.75">
      <c r="B10" s="33" t="s">
        <v>25</v>
      </c>
      <c r="C10" s="133">
        <f>'[1]Aggregate Worksheet'!B11</f>
        <v>398075</v>
      </c>
      <c r="D10" s="133">
        <f>'[1]Aggregate Worksheet'!C11</f>
        <v>145004</v>
      </c>
      <c r="E10" s="134">
        <f>'[1]Aggregate Worksheet'!D11</f>
        <v>0.3642630157633612</v>
      </c>
      <c r="F10" s="133">
        <f>'[1]Aggregate Worksheet'!E11</f>
        <v>144366</v>
      </c>
      <c r="G10" s="133">
        <f>'[1]Aggregate Worksheet'!F11</f>
        <v>47070</v>
      </c>
      <c r="H10" s="134">
        <f>'[1]Aggregate Worksheet'!G11</f>
        <v>0.32604629899006693</v>
      </c>
      <c r="I10" s="133">
        <f>'[1]Aggregate Worksheet'!H11</f>
        <v>22936</v>
      </c>
      <c r="J10" s="133">
        <f>'[1]Aggregate Worksheet'!I11</f>
        <v>9331</v>
      </c>
      <c r="K10" s="134">
        <f>'[1]Aggregate Worksheet'!J11</f>
        <v>0.40682769445413325</v>
      </c>
      <c r="L10" s="133">
        <f>'[1]Aggregate Worksheet'!K11</f>
        <v>29481</v>
      </c>
      <c r="M10" s="133">
        <f>'[1]Aggregate Worksheet'!L11</f>
        <v>15419</v>
      </c>
      <c r="N10" s="134">
        <f>'[1]Aggregate Worksheet'!M11</f>
        <v>0.5230148231064076</v>
      </c>
      <c r="O10" s="133">
        <f>'[1]Aggregate Worksheet'!N11</f>
        <v>2355</v>
      </c>
      <c r="P10" s="133">
        <f>'[1]Aggregate Worksheet'!O11</f>
        <v>380</v>
      </c>
      <c r="Q10" s="135">
        <f>'[1]Aggregate Worksheet'!P11</f>
        <v>177164</v>
      </c>
    </row>
    <row r="11" spans="2:17" ht="12.75">
      <c r="B11" s="35" t="s">
        <v>103</v>
      </c>
      <c r="C11" s="36">
        <f>SUM(C12:C27)</f>
        <v>84175</v>
      </c>
      <c r="D11" s="36">
        <f aca="true" t="shared" si="0" ref="D11:P11">SUM(D12:D27)</f>
        <v>33844</v>
      </c>
      <c r="E11" s="37">
        <f>D11/C11</f>
        <v>0.4020671220671221</v>
      </c>
      <c r="F11" s="36">
        <f t="shared" si="0"/>
        <v>26137</v>
      </c>
      <c r="G11" s="36">
        <f t="shared" si="0"/>
        <v>7659</v>
      </c>
      <c r="H11" s="37">
        <f>G11/F11</f>
        <v>0.29303286528675826</v>
      </c>
      <c r="I11" s="36">
        <f t="shared" si="0"/>
        <v>5595</v>
      </c>
      <c r="J11" s="36">
        <f t="shared" si="0"/>
        <v>2807</v>
      </c>
      <c r="K11" s="37">
        <f>J11/I11</f>
        <v>0.5016979445933869</v>
      </c>
      <c r="L11" s="36">
        <f t="shared" si="0"/>
        <v>5019</v>
      </c>
      <c r="M11" s="36">
        <f t="shared" si="0"/>
        <v>2892</v>
      </c>
      <c r="N11" s="37">
        <f>M11/L11</f>
        <v>0.576210400478183</v>
      </c>
      <c r="O11" s="36">
        <f t="shared" si="0"/>
        <v>439</v>
      </c>
      <c r="P11" s="118">
        <f t="shared" si="0"/>
        <v>88</v>
      </c>
      <c r="Q11" s="113">
        <f>SUM(Q12:Q27)</f>
        <v>31762</v>
      </c>
    </row>
    <row r="12" spans="2:17" ht="12.75">
      <c r="B12" s="38" t="s">
        <v>38</v>
      </c>
      <c r="C12" s="39">
        <f>'[1]Aggregate Worksheet'!B12</f>
        <v>8602</v>
      </c>
      <c r="D12" s="39">
        <f>'[1]Aggregate Worksheet'!C12</f>
        <v>4478</v>
      </c>
      <c r="E12" s="40">
        <f>'[1]Aggregate Worksheet'!D12</f>
        <v>0.5205766100906766</v>
      </c>
      <c r="F12" s="39">
        <f>'[1]Aggregate Worksheet'!E12</f>
        <v>3392</v>
      </c>
      <c r="G12" s="39">
        <f>'[1]Aggregate Worksheet'!F12</f>
        <v>1960</v>
      </c>
      <c r="H12" s="40">
        <f>'[1]Aggregate Worksheet'!G12</f>
        <v>0.5778301886792453</v>
      </c>
      <c r="I12" s="39">
        <f>'[1]Aggregate Worksheet'!H12</f>
        <v>2107</v>
      </c>
      <c r="J12" s="39">
        <f>'[1]Aggregate Worksheet'!I12</f>
        <v>1292</v>
      </c>
      <c r="K12" s="40">
        <f>'[1]Aggregate Worksheet'!J12</f>
        <v>0.6131941148552444</v>
      </c>
      <c r="L12" s="39">
        <f>'[1]Aggregate Worksheet'!K12</f>
        <v>453</v>
      </c>
      <c r="M12" s="39">
        <f>'[1]Aggregate Worksheet'!L12</f>
        <v>304</v>
      </c>
      <c r="N12" s="40">
        <f>'[1]Aggregate Worksheet'!M12</f>
        <v>0.6710816777041942</v>
      </c>
      <c r="O12" s="39">
        <f>'[1]Aggregate Worksheet'!N12</f>
        <v>22</v>
      </c>
      <c r="P12" s="116">
        <f>'[1]Aggregate Worksheet'!O12</f>
        <v>13</v>
      </c>
      <c r="Q12" s="114">
        <f>'[1]Aggregate Worksheet'!P12</f>
        <v>2138</v>
      </c>
    </row>
    <row r="13" spans="2:17" ht="12.75">
      <c r="B13" s="38" t="s">
        <v>39</v>
      </c>
      <c r="C13" s="39">
        <f>'[1]Aggregate Worksheet'!B13</f>
        <v>4419</v>
      </c>
      <c r="D13" s="39">
        <f>'[1]Aggregate Worksheet'!C13</f>
        <v>1281</v>
      </c>
      <c r="E13" s="40">
        <f>'[1]Aggregate Worksheet'!D13</f>
        <v>0.2898845892735913</v>
      </c>
      <c r="F13" s="39">
        <f>'[1]Aggregate Worksheet'!E13</f>
        <v>792</v>
      </c>
      <c r="G13" s="39">
        <f>'[1]Aggregate Worksheet'!F13</f>
        <v>147</v>
      </c>
      <c r="H13" s="40">
        <f>'[1]Aggregate Worksheet'!G13</f>
        <v>0.1856060606060606</v>
      </c>
      <c r="I13" s="39">
        <f>'[1]Aggregate Worksheet'!H13</f>
        <v>445</v>
      </c>
      <c r="J13" s="39">
        <f>'[1]Aggregate Worksheet'!I13</f>
        <v>120</v>
      </c>
      <c r="K13" s="40">
        <f>'[1]Aggregate Worksheet'!J13</f>
        <v>0.2696629213483146</v>
      </c>
      <c r="L13" s="39">
        <f>'[1]Aggregate Worksheet'!K13</f>
        <v>339</v>
      </c>
      <c r="M13" s="39">
        <f>'[1]Aggregate Worksheet'!L13</f>
        <v>198</v>
      </c>
      <c r="N13" s="40">
        <f>'[1]Aggregate Worksheet'!M13</f>
        <v>0.584070796460177</v>
      </c>
      <c r="O13" s="39">
        <f>'[1]Aggregate Worksheet'!N13</f>
        <v>34</v>
      </c>
      <c r="P13" s="116">
        <f>'[1]Aggregate Worksheet'!O13</f>
        <v>5</v>
      </c>
      <c r="Q13" s="114">
        <f>'[1]Aggregate Worksheet'!P13</f>
        <v>2171</v>
      </c>
    </row>
    <row r="14" spans="2:17" ht="12.75">
      <c r="B14" s="38" t="s">
        <v>40</v>
      </c>
      <c r="C14" s="39">
        <f>'[1]Aggregate Worksheet'!B14</f>
        <v>5219</v>
      </c>
      <c r="D14" s="39">
        <f>'[1]Aggregate Worksheet'!C14</f>
        <v>2275</v>
      </c>
      <c r="E14" s="40">
        <f>'[1]Aggregate Worksheet'!D14</f>
        <v>0.43590726192757234</v>
      </c>
      <c r="F14" s="39">
        <f>'[1]Aggregate Worksheet'!E14</f>
        <v>1978</v>
      </c>
      <c r="G14" s="39">
        <f>'[1]Aggregate Worksheet'!F14</f>
        <v>326</v>
      </c>
      <c r="H14" s="40">
        <f>'[1]Aggregate Worksheet'!G14</f>
        <v>0.16481294236602628</v>
      </c>
      <c r="I14" s="39">
        <f>'[1]Aggregate Worksheet'!H14</f>
        <v>232</v>
      </c>
      <c r="J14" s="39">
        <f>'[1]Aggregate Worksheet'!I14</f>
        <v>90</v>
      </c>
      <c r="K14" s="40">
        <f>'[1]Aggregate Worksheet'!J14</f>
        <v>0.3879310344827586</v>
      </c>
      <c r="L14" s="39">
        <f>'[1]Aggregate Worksheet'!K14</f>
        <v>230</v>
      </c>
      <c r="M14" s="39">
        <f>'[1]Aggregate Worksheet'!L14</f>
        <v>104</v>
      </c>
      <c r="N14" s="40">
        <f>'[1]Aggregate Worksheet'!M14</f>
        <v>0.45217391304347826</v>
      </c>
      <c r="O14" s="39">
        <f>'[1]Aggregate Worksheet'!N14</f>
        <v>38</v>
      </c>
      <c r="P14" s="116">
        <f>'[1]Aggregate Worksheet'!O14</f>
        <v>3</v>
      </c>
      <c r="Q14" s="114">
        <f>'[1]Aggregate Worksheet'!P14</f>
        <v>768</v>
      </c>
    </row>
    <row r="15" spans="2:17" ht="12.75">
      <c r="B15" s="38" t="s">
        <v>41</v>
      </c>
      <c r="C15" s="39">
        <f>'[1]Aggregate Worksheet'!B15</f>
        <v>10228</v>
      </c>
      <c r="D15" s="39">
        <f>'[1]Aggregate Worksheet'!C15</f>
        <v>4018</v>
      </c>
      <c r="E15" s="40">
        <f>'[1]Aggregate Worksheet'!D15</f>
        <v>0.39284317559640203</v>
      </c>
      <c r="F15" s="39">
        <f>'[1]Aggregate Worksheet'!E15</f>
        <v>2145</v>
      </c>
      <c r="G15" s="39">
        <f>'[1]Aggregate Worksheet'!F15</f>
        <v>285</v>
      </c>
      <c r="H15" s="40">
        <f>'[1]Aggregate Worksheet'!G15</f>
        <v>0.13286713286713286</v>
      </c>
      <c r="I15" s="39">
        <f>'[1]Aggregate Worksheet'!H15</f>
        <v>395</v>
      </c>
      <c r="J15" s="39">
        <f>'[1]Aggregate Worksheet'!I15</f>
        <v>91</v>
      </c>
      <c r="K15" s="40">
        <f>'[1]Aggregate Worksheet'!J15</f>
        <v>0.23037974683544304</v>
      </c>
      <c r="L15" s="39">
        <f>'[1]Aggregate Worksheet'!K15</f>
        <v>485</v>
      </c>
      <c r="M15" s="39">
        <f>'[1]Aggregate Worksheet'!L15</f>
        <v>259</v>
      </c>
      <c r="N15" s="40">
        <f>'[1]Aggregate Worksheet'!M15</f>
        <v>0.534020618556701</v>
      </c>
      <c r="O15" s="39">
        <f>'[1]Aggregate Worksheet'!N15</f>
        <v>2</v>
      </c>
      <c r="P15" s="116">
        <f>'[1]Aggregate Worksheet'!O15</f>
        <v>0</v>
      </c>
      <c r="Q15" s="114">
        <f>'[1]Aggregate Worksheet'!P15</f>
        <v>6200</v>
      </c>
    </row>
    <row r="16" spans="2:17" ht="12.75">
      <c r="B16" s="38" t="s">
        <v>42</v>
      </c>
      <c r="C16" s="39">
        <f>'[1]Aggregate Worksheet'!B16</f>
        <v>11870</v>
      </c>
      <c r="D16" s="39">
        <f>'[1]Aggregate Worksheet'!C16</f>
        <v>5512</v>
      </c>
      <c r="E16" s="40">
        <f>'[1]Aggregate Worksheet'!D16</f>
        <v>0.46436394271272113</v>
      </c>
      <c r="F16" s="39">
        <f>'[1]Aggregate Worksheet'!E16</f>
        <v>2395</v>
      </c>
      <c r="G16" s="39">
        <f>'[1]Aggregate Worksheet'!F16</f>
        <v>450</v>
      </c>
      <c r="H16" s="40">
        <f>'[1]Aggregate Worksheet'!G16</f>
        <v>0.18789144050104384</v>
      </c>
      <c r="I16" s="39">
        <f>'[1]Aggregate Worksheet'!H16</f>
        <v>316</v>
      </c>
      <c r="J16" s="39">
        <f>'[1]Aggregate Worksheet'!I16</f>
        <v>166</v>
      </c>
      <c r="K16" s="40">
        <f>'[1]Aggregate Worksheet'!J16</f>
        <v>0.5253164556962026</v>
      </c>
      <c r="L16" s="39">
        <f>'[1]Aggregate Worksheet'!K16</f>
        <v>770</v>
      </c>
      <c r="M16" s="39">
        <f>'[1]Aggregate Worksheet'!L16</f>
        <v>593</v>
      </c>
      <c r="N16" s="40">
        <f>'[1]Aggregate Worksheet'!M16</f>
        <v>0.7701298701298701</v>
      </c>
      <c r="O16" s="39">
        <f>'[1]Aggregate Worksheet'!N16</f>
        <v>6</v>
      </c>
      <c r="P16" s="116">
        <f>'[1]Aggregate Worksheet'!O16</f>
        <v>0</v>
      </c>
      <c r="Q16" s="114">
        <f>'[1]Aggregate Worksheet'!P16</f>
        <v>4142</v>
      </c>
    </row>
    <row r="17" spans="2:17" ht="12.75">
      <c r="B17" s="38" t="s">
        <v>43</v>
      </c>
      <c r="C17" s="39">
        <f>'[1]Aggregate Worksheet'!B17</f>
        <v>1660</v>
      </c>
      <c r="D17" s="39">
        <f>'[1]Aggregate Worksheet'!C17</f>
        <v>399</v>
      </c>
      <c r="E17" s="40">
        <f>'[1]Aggregate Worksheet'!D17</f>
        <v>0.24036144578313254</v>
      </c>
      <c r="F17" s="39">
        <f>'[1]Aggregate Worksheet'!E17</f>
        <v>760</v>
      </c>
      <c r="G17" s="39">
        <f>'[1]Aggregate Worksheet'!F17</f>
        <v>55</v>
      </c>
      <c r="H17" s="40">
        <f>'[1]Aggregate Worksheet'!G17</f>
        <v>0.07236842105263158</v>
      </c>
      <c r="I17" s="39">
        <f>'[1]Aggregate Worksheet'!H17</f>
        <v>98</v>
      </c>
      <c r="J17" s="39">
        <f>'[1]Aggregate Worksheet'!I17</f>
        <v>41</v>
      </c>
      <c r="K17" s="40">
        <f>'[1]Aggregate Worksheet'!J17</f>
        <v>0.41836734693877553</v>
      </c>
      <c r="L17" s="39">
        <f>'[1]Aggregate Worksheet'!K17</f>
        <v>85</v>
      </c>
      <c r="M17" s="39">
        <f>'[1]Aggregate Worksheet'!L17</f>
        <v>41</v>
      </c>
      <c r="N17" s="40">
        <f>'[1]Aggregate Worksheet'!M17</f>
        <v>0.4823529411764706</v>
      </c>
      <c r="O17" s="39">
        <f>'[1]Aggregate Worksheet'!N17</f>
        <v>1</v>
      </c>
      <c r="P17" s="116">
        <f>'[1]Aggregate Worksheet'!O17</f>
        <v>4</v>
      </c>
      <c r="Q17" s="114">
        <f>'[1]Aggregate Worksheet'!P17</f>
        <v>1022</v>
      </c>
    </row>
    <row r="18" spans="2:17" ht="12.75">
      <c r="B18" s="38" t="s">
        <v>44</v>
      </c>
      <c r="C18" s="39">
        <f>'[1]Aggregate Worksheet'!B18</f>
        <v>10484</v>
      </c>
      <c r="D18" s="39">
        <f>'[1]Aggregate Worksheet'!C18</f>
        <v>4586</v>
      </c>
      <c r="E18" s="40">
        <f>'[1]Aggregate Worksheet'!D18</f>
        <v>0.4374284624189241</v>
      </c>
      <c r="F18" s="39">
        <f>'[1]Aggregate Worksheet'!E18</f>
        <v>4530</v>
      </c>
      <c r="G18" s="39">
        <f>'[1]Aggregate Worksheet'!F18</f>
        <v>1697</v>
      </c>
      <c r="H18" s="40">
        <f>'[1]Aggregate Worksheet'!G18</f>
        <v>0.37461368653421634</v>
      </c>
      <c r="I18" s="39">
        <f>'[1]Aggregate Worksheet'!H18</f>
        <v>406</v>
      </c>
      <c r="J18" s="39">
        <f>'[1]Aggregate Worksheet'!I18</f>
        <v>258</v>
      </c>
      <c r="K18" s="40">
        <f>'[1]Aggregate Worksheet'!J18</f>
        <v>0.6354679802955665</v>
      </c>
      <c r="L18" s="39">
        <f>'[1]Aggregate Worksheet'!K18</f>
        <v>607</v>
      </c>
      <c r="M18" s="39">
        <f>'[1]Aggregate Worksheet'!L18</f>
        <v>234</v>
      </c>
      <c r="N18" s="40">
        <f>'[1]Aggregate Worksheet'!M18</f>
        <v>0.385502471169687</v>
      </c>
      <c r="O18" s="39">
        <f>'[1]Aggregate Worksheet'!N18</f>
        <v>15</v>
      </c>
      <c r="P18" s="116">
        <f>'[1]Aggregate Worksheet'!O18</f>
        <v>13</v>
      </c>
      <c r="Q18" s="114">
        <f>'[1]Aggregate Worksheet'!P18</f>
        <v>2990</v>
      </c>
    </row>
    <row r="19" spans="2:17" ht="12.75">
      <c r="B19" s="38" t="s">
        <v>45</v>
      </c>
      <c r="C19" s="39">
        <f>'[1]Aggregate Worksheet'!B19</f>
        <v>1284</v>
      </c>
      <c r="D19" s="39">
        <f>'[1]Aggregate Worksheet'!C19</f>
        <v>423</v>
      </c>
      <c r="E19" s="40">
        <f>'[1]Aggregate Worksheet'!D19</f>
        <v>0.3294392523364486</v>
      </c>
      <c r="F19" s="39">
        <f>'[1]Aggregate Worksheet'!E19</f>
        <v>417</v>
      </c>
      <c r="G19" s="39">
        <f>'[1]Aggregate Worksheet'!F19</f>
        <v>37</v>
      </c>
      <c r="H19" s="40">
        <f>'[1]Aggregate Worksheet'!G19</f>
        <v>0.08872901678657075</v>
      </c>
      <c r="I19" s="39">
        <f>'[1]Aggregate Worksheet'!H19</f>
        <v>1</v>
      </c>
      <c r="J19" s="39">
        <f>'[1]Aggregate Worksheet'!I19</f>
        <v>0</v>
      </c>
      <c r="K19" s="40">
        <f>'[1]Aggregate Worksheet'!J19</f>
        <v>0</v>
      </c>
      <c r="L19" s="39">
        <f>'[1]Aggregate Worksheet'!K19</f>
        <v>102</v>
      </c>
      <c r="M19" s="39">
        <f>'[1]Aggregate Worksheet'!L19</f>
        <v>45</v>
      </c>
      <c r="N19" s="40">
        <f>'[1]Aggregate Worksheet'!M19</f>
        <v>0.4411764705882353</v>
      </c>
      <c r="O19" s="39">
        <f>'[1]Aggregate Worksheet'!N19</f>
        <v>59</v>
      </c>
      <c r="P19" s="116">
        <f>'[1]Aggregate Worksheet'!O19</f>
        <v>1</v>
      </c>
      <c r="Q19" s="114">
        <f>'[1]Aggregate Worksheet'!P19</f>
        <v>660</v>
      </c>
    </row>
    <row r="20" spans="2:17" ht="12.75">
      <c r="B20" s="38" t="s">
        <v>46</v>
      </c>
      <c r="C20" s="39">
        <f>'[1]Aggregate Worksheet'!B20</f>
        <v>7144</v>
      </c>
      <c r="D20" s="39">
        <f>'[1]Aggregate Worksheet'!C20</f>
        <v>3547</v>
      </c>
      <c r="E20" s="40">
        <f>'[1]Aggregate Worksheet'!D20</f>
        <v>0.4965005599104143</v>
      </c>
      <c r="F20" s="39">
        <f>'[1]Aggregate Worksheet'!E20</f>
        <v>2835</v>
      </c>
      <c r="G20" s="39">
        <f>'[1]Aggregate Worksheet'!F20</f>
        <v>925</v>
      </c>
      <c r="H20" s="40">
        <f>'[1]Aggregate Worksheet'!G20</f>
        <v>0.3262786596119929</v>
      </c>
      <c r="I20" s="39">
        <f>'[1]Aggregate Worksheet'!H20</f>
        <v>418</v>
      </c>
      <c r="J20" s="39">
        <f>'[1]Aggregate Worksheet'!I20</f>
        <v>320</v>
      </c>
      <c r="K20" s="40">
        <f>'[1]Aggregate Worksheet'!J20</f>
        <v>0.7655502392344498</v>
      </c>
      <c r="L20" s="39">
        <f>'[1]Aggregate Worksheet'!K20</f>
        <v>403</v>
      </c>
      <c r="M20" s="39">
        <f>'[1]Aggregate Worksheet'!L20</f>
        <v>287</v>
      </c>
      <c r="N20" s="40">
        <f>'[1]Aggregate Worksheet'!M20</f>
        <v>0.7121588089330024</v>
      </c>
      <c r="O20" s="39">
        <f>'[1]Aggregate Worksheet'!N20</f>
        <v>8</v>
      </c>
      <c r="P20" s="116">
        <f>'[1]Aggregate Worksheet'!O20</f>
        <v>3</v>
      </c>
      <c r="Q20" s="114">
        <f>'[1]Aggregate Worksheet'!P20</f>
        <v>2463</v>
      </c>
    </row>
    <row r="21" spans="2:17" ht="12.75">
      <c r="B21" s="38" t="s">
        <v>47</v>
      </c>
      <c r="C21" s="39">
        <f>'[1]Aggregate Worksheet'!B21</f>
        <v>3460</v>
      </c>
      <c r="D21" s="39">
        <f>'[1]Aggregate Worksheet'!C21</f>
        <v>1217</v>
      </c>
      <c r="E21" s="40">
        <f>'[1]Aggregate Worksheet'!D21</f>
        <v>0.3517341040462428</v>
      </c>
      <c r="F21" s="39">
        <f>'[1]Aggregate Worksheet'!E21</f>
        <v>630</v>
      </c>
      <c r="G21" s="39">
        <f>'[1]Aggregate Worksheet'!F21</f>
        <v>175</v>
      </c>
      <c r="H21" s="40">
        <f>'[1]Aggregate Worksheet'!G21</f>
        <v>0.2777777777777778</v>
      </c>
      <c r="I21" s="39">
        <f>'[1]Aggregate Worksheet'!H21</f>
        <v>141</v>
      </c>
      <c r="J21" s="39">
        <f>'[1]Aggregate Worksheet'!I21</f>
        <v>43</v>
      </c>
      <c r="K21" s="40">
        <f>'[1]Aggregate Worksheet'!J21</f>
        <v>0.3049645390070922</v>
      </c>
      <c r="L21" s="39">
        <f>'[1]Aggregate Worksheet'!K21</f>
        <v>218</v>
      </c>
      <c r="M21" s="39">
        <f>'[1]Aggregate Worksheet'!L21</f>
        <v>115</v>
      </c>
      <c r="N21" s="40">
        <f>'[1]Aggregate Worksheet'!M21</f>
        <v>0.5275229357798165</v>
      </c>
      <c r="O21" s="39">
        <f>'[1]Aggregate Worksheet'!N21</f>
        <v>12</v>
      </c>
      <c r="P21" s="116">
        <f>'[1]Aggregate Worksheet'!O21</f>
        <v>7</v>
      </c>
      <c r="Q21" s="114">
        <f>'[1]Aggregate Worksheet'!P21</f>
        <v>1599</v>
      </c>
    </row>
    <row r="22" spans="2:17" ht="12.75">
      <c r="B22" s="38" t="s">
        <v>48</v>
      </c>
      <c r="C22" s="39">
        <f>'[1]Aggregate Worksheet'!B22</f>
        <v>10810</v>
      </c>
      <c r="D22" s="39">
        <f>'[1]Aggregate Worksheet'!C22</f>
        <v>2936</v>
      </c>
      <c r="E22" s="40">
        <f>'[1]Aggregate Worksheet'!D22</f>
        <v>0.27160037002775206</v>
      </c>
      <c r="F22" s="39">
        <f>'[1]Aggregate Worksheet'!E22</f>
        <v>2375</v>
      </c>
      <c r="G22" s="39">
        <f>'[1]Aggregate Worksheet'!F22</f>
        <v>281</v>
      </c>
      <c r="H22" s="40">
        <f>'[1]Aggregate Worksheet'!G22</f>
        <v>0.11831578947368421</v>
      </c>
      <c r="I22" s="39">
        <f>'[1]Aggregate Worksheet'!H22</f>
        <v>489</v>
      </c>
      <c r="J22" s="39">
        <f>'[1]Aggregate Worksheet'!I22</f>
        <v>295</v>
      </c>
      <c r="K22" s="40">
        <f>'[1]Aggregate Worksheet'!J22</f>
        <v>0.6032719836400818</v>
      </c>
      <c r="L22" s="39">
        <f>'[1]Aggregate Worksheet'!K22</f>
        <v>758</v>
      </c>
      <c r="M22" s="39">
        <f>'[1]Aggregate Worksheet'!L22</f>
        <v>439</v>
      </c>
      <c r="N22" s="40">
        <f>'[1]Aggregate Worksheet'!M22</f>
        <v>0.579155672823219</v>
      </c>
      <c r="O22" s="39">
        <f>'[1]Aggregate Worksheet'!N22</f>
        <v>83</v>
      </c>
      <c r="P22" s="116" t="str">
        <f>'[1]Aggregate Worksheet'!O22</f>
        <v>-</v>
      </c>
      <c r="Q22" s="114">
        <f>'[1]Aggregate Worksheet'!P22</f>
        <v>2950</v>
      </c>
    </row>
    <row r="23" spans="2:17" ht="12.75">
      <c r="B23" s="38" t="s">
        <v>49</v>
      </c>
      <c r="C23" s="39">
        <f>'[1]Aggregate Worksheet'!B23</f>
        <v>4428</v>
      </c>
      <c r="D23" s="39">
        <f>'[1]Aggregate Worksheet'!C23</f>
        <v>1948</v>
      </c>
      <c r="E23" s="40">
        <f>'[1]Aggregate Worksheet'!D23</f>
        <v>0.4399277326106594</v>
      </c>
      <c r="F23" s="39">
        <f>'[1]Aggregate Worksheet'!E23</f>
        <v>2478</v>
      </c>
      <c r="G23" s="39">
        <f>'[1]Aggregate Worksheet'!F23</f>
        <v>1202</v>
      </c>
      <c r="H23" s="40">
        <f>'[1]Aggregate Worksheet'!G23</f>
        <v>0.4850686037126715</v>
      </c>
      <c r="I23" s="39">
        <f>'[1]Aggregate Worksheet'!H23</f>
        <v>262</v>
      </c>
      <c r="J23" s="39">
        <f>'[1]Aggregate Worksheet'!I23</f>
        <v>48</v>
      </c>
      <c r="K23" s="40">
        <f>'[1]Aggregate Worksheet'!J23</f>
        <v>0.183206106870229</v>
      </c>
      <c r="L23" s="39">
        <f>'[1]Aggregate Worksheet'!K23</f>
        <v>266</v>
      </c>
      <c r="M23" s="39">
        <f>'[1]Aggregate Worksheet'!L23</f>
        <v>155</v>
      </c>
      <c r="N23" s="40">
        <f>'[1]Aggregate Worksheet'!M23</f>
        <v>0.5827067669172933</v>
      </c>
      <c r="O23" s="39">
        <f>'[1]Aggregate Worksheet'!N23</f>
        <v>58</v>
      </c>
      <c r="P23" s="116">
        <f>'[1]Aggregate Worksheet'!O23</f>
        <v>34</v>
      </c>
      <c r="Q23" s="114">
        <f>'[1]Aggregate Worksheet'!P23</f>
        <v>2186</v>
      </c>
    </row>
    <row r="24" spans="2:17" ht="12.75">
      <c r="B24" s="38" t="s">
        <v>50</v>
      </c>
      <c r="C24" s="39">
        <f>'[1]Aggregate Worksheet'!B24</f>
        <v>1555</v>
      </c>
      <c r="D24" s="39">
        <f>'[1]Aggregate Worksheet'!C24</f>
        <v>399</v>
      </c>
      <c r="E24" s="40">
        <f>'[1]Aggregate Worksheet'!D24</f>
        <v>0.2565916398713826</v>
      </c>
      <c r="F24" s="39">
        <f>'[1]Aggregate Worksheet'!E24</f>
        <v>348</v>
      </c>
      <c r="G24" s="39">
        <f>'[1]Aggregate Worksheet'!F24</f>
        <v>42</v>
      </c>
      <c r="H24" s="40">
        <f>'[1]Aggregate Worksheet'!G24</f>
        <v>0.1206896551724138</v>
      </c>
      <c r="I24" s="39">
        <f>'[1]Aggregate Worksheet'!H24</f>
        <v>63</v>
      </c>
      <c r="J24" s="39">
        <f>'[1]Aggregate Worksheet'!I24</f>
        <v>27</v>
      </c>
      <c r="K24" s="40">
        <f>'[1]Aggregate Worksheet'!J24</f>
        <v>0.42857142857142855</v>
      </c>
      <c r="L24" s="39">
        <f>'[1]Aggregate Worksheet'!K24</f>
        <v>138</v>
      </c>
      <c r="M24" s="39">
        <f>'[1]Aggregate Worksheet'!L24</f>
        <v>48</v>
      </c>
      <c r="N24" s="40">
        <f>'[1]Aggregate Worksheet'!M24</f>
        <v>0.34782608695652173</v>
      </c>
      <c r="O24" s="39">
        <f>'[1]Aggregate Worksheet'!N24</f>
        <v>81</v>
      </c>
      <c r="P24" s="116">
        <f>'[1]Aggregate Worksheet'!O24</f>
        <v>2</v>
      </c>
      <c r="Q24" s="114">
        <f>'[1]Aggregate Worksheet'!P24</f>
        <v>1087</v>
      </c>
    </row>
    <row r="25" spans="2:17" ht="12.75">
      <c r="B25" s="38" t="s">
        <v>51</v>
      </c>
      <c r="C25" s="39">
        <f>'[1]Aggregate Worksheet'!B25</f>
        <v>1687</v>
      </c>
      <c r="D25" s="39">
        <f>'[1]Aggregate Worksheet'!C25</f>
        <v>426</v>
      </c>
      <c r="E25" s="40">
        <f>'[1]Aggregate Worksheet'!D25</f>
        <v>0.25251926496739774</v>
      </c>
      <c r="F25" s="39">
        <f>'[1]Aggregate Worksheet'!E25</f>
        <v>667</v>
      </c>
      <c r="G25" s="39">
        <f>'[1]Aggregate Worksheet'!F25</f>
        <v>37</v>
      </c>
      <c r="H25" s="40">
        <f>'[1]Aggregate Worksheet'!G25</f>
        <v>0.05547226386806597</v>
      </c>
      <c r="I25" s="39">
        <f>'[1]Aggregate Worksheet'!H25</f>
        <v>202</v>
      </c>
      <c r="J25" s="39">
        <f>'[1]Aggregate Worksheet'!I25</f>
        <v>16</v>
      </c>
      <c r="K25" s="40">
        <f>'[1]Aggregate Worksheet'!J25</f>
        <v>0.07920792079207921</v>
      </c>
      <c r="L25" s="39">
        <f>'[1]Aggregate Worksheet'!K25</f>
        <v>91</v>
      </c>
      <c r="M25" s="39">
        <f>'[1]Aggregate Worksheet'!L25</f>
        <v>42</v>
      </c>
      <c r="N25" s="40">
        <f>'[1]Aggregate Worksheet'!M25</f>
        <v>0.46153846153846156</v>
      </c>
      <c r="O25" s="39">
        <f>'[1]Aggregate Worksheet'!N25</f>
        <v>8</v>
      </c>
      <c r="P25" s="116">
        <f>'[1]Aggregate Worksheet'!O25</f>
        <v>1</v>
      </c>
      <c r="Q25" s="114">
        <f>'[1]Aggregate Worksheet'!P25</f>
        <v>635</v>
      </c>
    </row>
    <row r="26" spans="2:17" ht="12.75">
      <c r="B26" s="46" t="s">
        <v>156</v>
      </c>
      <c r="C26" s="39">
        <f>'[1]Aggregate Worksheet'!B26</f>
        <v>776</v>
      </c>
      <c r="D26" s="39">
        <f>'[1]Aggregate Worksheet'!C26</f>
        <v>297</v>
      </c>
      <c r="E26" s="40">
        <f>'[1]Aggregate Worksheet'!D26</f>
        <v>0.38273195876288657</v>
      </c>
      <c r="F26" s="39">
        <f>'[1]Aggregate Worksheet'!E26</f>
        <v>142</v>
      </c>
      <c r="G26" s="39">
        <f>'[1]Aggregate Worksheet'!F26</f>
        <v>16</v>
      </c>
      <c r="H26" s="40">
        <f>'[1]Aggregate Worksheet'!G26</f>
        <v>0.11267605633802817</v>
      </c>
      <c r="I26" s="39">
        <f>'[1]Aggregate Worksheet'!H26</f>
        <v>5</v>
      </c>
      <c r="J26" s="39">
        <f>'[1]Aggregate Worksheet'!I26</f>
        <v>0</v>
      </c>
      <c r="K26" s="40">
        <f>'[1]Aggregate Worksheet'!J26</f>
        <v>0</v>
      </c>
      <c r="L26" s="39">
        <f>'[1]Aggregate Worksheet'!K26</f>
        <v>35</v>
      </c>
      <c r="M26" s="39">
        <f>'[1]Aggregate Worksheet'!L26</f>
        <v>17</v>
      </c>
      <c r="N26" s="40">
        <f>'[1]Aggregate Worksheet'!M26</f>
        <v>0.4857142857142857</v>
      </c>
      <c r="O26" s="39">
        <f>'[1]Aggregate Worksheet'!N26</f>
        <v>12</v>
      </c>
      <c r="P26" s="116">
        <f>'[1]Aggregate Worksheet'!O26</f>
        <v>0</v>
      </c>
      <c r="Q26" s="114">
        <f>'[1]Aggregate Worksheet'!P26</f>
        <v>347</v>
      </c>
    </row>
    <row r="27" spans="2:17" ht="12.75">
      <c r="B27" s="38" t="s">
        <v>52</v>
      </c>
      <c r="C27" s="41">
        <f>'[1]Aggregate Worksheet'!B27</f>
        <v>549</v>
      </c>
      <c r="D27" s="41">
        <f>'[1]Aggregate Worksheet'!C27</f>
        <v>102</v>
      </c>
      <c r="E27" s="34">
        <f>'[1]Aggregate Worksheet'!D27</f>
        <v>0.18579234972677597</v>
      </c>
      <c r="F27" s="41">
        <f>'[1]Aggregate Worksheet'!E27</f>
        <v>253</v>
      </c>
      <c r="G27" s="41">
        <f>'[1]Aggregate Worksheet'!F27</f>
        <v>24</v>
      </c>
      <c r="H27" s="34">
        <f>'[1]Aggregate Worksheet'!G27</f>
        <v>0.09486166007905138</v>
      </c>
      <c r="I27" s="41">
        <f>'[1]Aggregate Worksheet'!H27</f>
        <v>15</v>
      </c>
      <c r="J27" s="41">
        <f>'[1]Aggregate Worksheet'!I27</f>
        <v>0</v>
      </c>
      <c r="K27" s="34">
        <f>'[1]Aggregate Worksheet'!J27</f>
        <v>0</v>
      </c>
      <c r="L27" s="41">
        <f>'[1]Aggregate Worksheet'!K27</f>
        <v>39</v>
      </c>
      <c r="M27" s="41">
        <f>'[1]Aggregate Worksheet'!L27</f>
        <v>11</v>
      </c>
      <c r="N27" s="34">
        <f>'[1]Aggregate Worksheet'!M27</f>
        <v>0.28205128205128205</v>
      </c>
      <c r="O27" s="41">
        <f>'[1]Aggregate Worksheet'!N27</f>
        <v>0</v>
      </c>
      <c r="P27" s="117">
        <f>'[1]Aggregate Worksheet'!O27</f>
        <v>2</v>
      </c>
      <c r="Q27" s="115">
        <f>'[1]Aggregate Worksheet'!P27</f>
        <v>404</v>
      </c>
    </row>
    <row r="28" spans="2:17" ht="12.75">
      <c r="B28" s="35" t="s">
        <v>104</v>
      </c>
      <c r="C28" s="36">
        <f>SUM(C29:C40)</f>
        <v>126503</v>
      </c>
      <c r="D28" s="36">
        <f aca="true" t="shared" si="1" ref="D28:Q28">SUM(D29:D40)</f>
        <v>47385</v>
      </c>
      <c r="E28" s="37">
        <f>D28/C28</f>
        <v>0.3745760970095571</v>
      </c>
      <c r="F28" s="36">
        <f t="shared" si="1"/>
        <v>40473</v>
      </c>
      <c r="G28" s="36">
        <f t="shared" si="1"/>
        <v>9171</v>
      </c>
      <c r="H28" s="37">
        <f>G28/F28</f>
        <v>0.22659550811652213</v>
      </c>
      <c r="I28" s="36">
        <f t="shared" si="1"/>
        <v>7524</v>
      </c>
      <c r="J28" s="36">
        <f t="shared" si="1"/>
        <v>3171</v>
      </c>
      <c r="K28" s="37">
        <f>J28/I28</f>
        <v>0.42145135566188197</v>
      </c>
      <c r="L28" s="36">
        <f t="shared" si="1"/>
        <v>12552</v>
      </c>
      <c r="M28" s="36">
        <f t="shared" si="1"/>
        <v>7165</v>
      </c>
      <c r="N28" s="37">
        <f>M28/L28</f>
        <v>0.5708253664754621</v>
      </c>
      <c r="O28" s="36">
        <f t="shared" si="1"/>
        <v>1153</v>
      </c>
      <c r="P28" s="118">
        <f t="shared" si="1"/>
        <v>127</v>
      </c>
      <c r="Q28" s="113">
        <f t="shared" si="1"/>
        <v>48656</v>
      </c>
    </row>
    <row r="29" spans="2:17" ht="12.75">
      <c r="B29" s="38" t="s">
        <v>53</v>
      </c>
      <c r="C29" s="39">
        <f>'[1]Aggregate Worksheet'!B28</f>
        <v>18054</v>
      </c>
      <c r="D29" s="39">
        <f>'[1]Aggregate Worksheet'!C28</f>
        <v>7342</v>
      </c>
      <c r="E29" s="40">
        <f>'[1]Aggregate Worksheet'!D28</f>
        <v>0.4066688822421624</v>
      </c>
      <c r="F29" s="39">
        <f>'[1]Aggregate Worksheet'!E28</f>
        <v>5067</v>
      </c>
      <c r="G29" s="39">
        <f>'[1]Aggregate Worksheet'!F28</f>
        <v>1682</v>
      </c>
      <c r="H29" s="40">
        <f>'[1]Aggregate Worksheet'!G28</f>
        <v>0.33195184527333726</v>
      </c>
      <c r="I29" s="39">
        <f>'[1]Aggregate Worksheet'!H28</f>
        <v>1017</v>
      </c>
      <c r="J29" s="39">
        <f>'[1]Aggregate Worksheet'!I28</f>
        <v>323</v>
      </c>
      <c r="K29" s="40">
        <f>'[1]Aggregate Worksheet'!J28</f>
        <v>0.3176007866273353</v>
      </c>
      <c r="L29" s="39">
        <f>'[1]Aggregate Worksheet'!K28</f>
        <v>1802</v>
      </c>
      <c r="M29" s="39">
        <f>'[1]Aggregate Worksheet'!L28</f>
        <v>1563</v>
      </c>
      <c r="N29" s="40">
        <f>'[1]Aggregate Worksheet'!M28</f>
        <v>0.867369589345172</v>
      </c>
      <c r="O29" s="39">
        <f>'[1]Aggregate Worksheet'!N28</f>
        <v>3</v>
      </c>
      <c r="P29" s="116">
        <f>'[1]Aggregate Worksheet'!O28</f>
        <v>1</v>
      </c>
      <c r="Q29" s="114">
        <f>'[1]Aggregate Worksheet'!P28</f>
        <v>6404</v>
      </c>
    </row>
    <row r="30" spans="2:17" ht="12.75">
      <c r="B30" s="38" t="s">
        <v>54</v>
      </c>
      <c r="C30" s="39">
        <f>'[1]Aggregate Worksheet'!B29</f>
        <v>9262</v>
      </c>
      <c r="D30" s="39">
        <f>'[1]Aggregate Worksheet'!C29</f>
        <v>3075</v>
      </c>
      <c r="E30" s="40">
        <f>'[1]Aggregate Worksheet'!D29</f>
        <v>0.33200172748866336</v>
      </c>
      <c r="F30" s="39">
        <f>'[1]Aggregate Worksheet'!E29</f>
        <v>2502</v>
      </c>
      <c r="G30" s="39">
        <f>'[1]Aggregate Worksheet'!F29</f>
        <v>296</v>
      </c>
      <c r="H30" s="40">
        <f>'[1]Aggregate Worksheet'!G29</f>
        <v>0.11830535571542766</v>
      </c>
      <c r="I30" s="39">
        <f>'[1]Aggregate Worksheet'!H29</f>
        <v>244</v>
      </c>
      <c r="J30" s="39">
        <f>'[1]Aggregate Worksheet'!I29</f>
        <v>98</v>
      </c>
      <c r="K30" s="40">
        <f>'[1]Aggregate Worksheet'!J29</f>
        <v>0.4016393442622951</v>
      </c>
      <c r="L30" s="39">
        <f>'[1]Aggregate Worksheet'!K29</f>
        <v>1024</v>
      </c>
      <c r="M30" s="39">
        <f>'[1]Aggregate Worksheet'!L29</f>
        <v>492</v>
      </c>
      <c r="N30" s="40">
        <f>'[1]Aggregate Worksheet'!M29</f>
        <v>0.48046875</v>
      </c>
      <c r="O30" s="39">
        <f>'[1]Aggregate Worksheet'!N29</f>
        <v>362</v>
      </c>
      <c r="P30" s="116">
        <f>'[1]Aggregate Worksheet'!O29</f>
        <v>42</v>
      </c>
      <c r="Q30" s="114">
        <f>'[1]Aggregate Worksheet'!P29</f>
        <v>3161</v>
      </c>
    </row>
    <row r="31" spans="2:17" ht="12.75">
      <c r="B31" s="38" t="s">
        <v>55</v>
      </c>
      <c r="C31" s="39">
        <f>'[1]Aggregate Worksheet'!B30</f>
        <v>2119</v>
      </c>
      <c r="D31" s="39">
        <f>'[1]Aggregate Worksheet'!C30</f>
        <v>385</v>
      </c>
      <c r="E31" s="40">
        <f>'[1]Aggregate Worksheet'!D30</f>
        <v>0.18168947616800377</v>
      </c>
      <c r="F31" s="39">
        <f>'[1]Aggregate Worksheet'!E30</f>
        <v>760</v>
      </c>
      <c r="G31" s="39">
        <f>'[1]Aggregate Worksheet'!F30</f>
        <v>108</v>
      </c>
      <c r="H31" s="40">
        <f>'[1]Aggregate Worksheet'!G30</f>
        <v>0.14210526315789473</v>
      </c>
      <c r="I31" s="39">
        <f>'[1]Aggregate Worksheet'!H30</f>
        <v>138</v>
      </c>
      <c r="J31" s="39">
        <f>'[1]Aggregate Worksheet'!I30</f>
        <v>70</v>
      </c>
      <c r="K31" s="40">
        <f>'[1]Aggregate Worksheet'!J30</f>
        <v>0.5072463768115942</v>
      </c>
      <c r="L31" s="39">
        <f>'[1]Aggregate Worksheet'!K30</f>
        <v>261</v>
      </c>
      <c r="M31" s="39">
        <f>'[1]Aggregate Worksheet'!L30</f>
        <v>208</v>
      </c>
      <c r="N31" s="40">
        <f>'[1]Aggregate Worksheet'!M30</f>
        <v>0.7969348659003831</v>
      </c>
      <c r="O31" s="39">
        <f>'[1]Aggregate Worksheet'!N30</f>
        <v>4</v>
      </c>
      <c r="P31" s="116">
        <f>'[1]Aggregate Worksheet'!O30</f>
        <v>1</v>
      </c>
      <c r="Q31" s="114">
        <f>'[1]Aggregate Worksheet'!P30</f>
        <v>2145</v>
      </c>
    </row>
    <row r="32" spans="2:17" ht="12.75">
      <c r="B32" s="38" t="s">
        <v>56</v>
      </c>
      <c r="C32" s="39">
        <f>'[1]Aggregate Worksheet'!B31</f>
        <v>6046</v>
      </c>
      <c r="D32" s="39">
        <f>'[1]Aggregate Worksheet'!C31</f>
        <v>2980</v>
      </c>
      <c r="E32" s="40">
        <f>'[1]Aggregate Worksheet'!D31</f>
        <v>0.4928878597419782</v>
      </c>
      <c r="F32" s="39">
        <f>'[1]Aggregate Worksheet'!E31</f>
        <v>1569</v>
      </c>
      <c r="G32" s="39">
        <f>'[1]Aggregate Worksheet'!F31</f>
        <v>272</v>
      </c>
      <c r="H32" s="40">
        <f>'[1]Aggregate Worksheet'!G31</f>
        <v>0.17335882727852134</v>
      </c>
      <c r="I32" s="39">
        <f>'[1]Aggregate Worksheet'!H31</f>
        <v>833</v>
      </c>
      <c r="J32" s="39">
        <f>'[1]Aggregate Worksheet'!I31</f>
        <v>645</v>
      </c>
      <c r="K32" s="40">
        <f>'[1]Aggregate Worksheet'!J31</f>
        <v>0.7743097238895558</v>
      </c>
      <c r="L32" s="39">
        <f>'[1]Aggregate Worksheet'!K31</f>
        <v>465</v>
      </c>
      <c r="M32" s="39">
        <f>'[1]Aggregate Worksheet'!L31</f>
        <v>223</v>
      </c>
      <c r="N32" s="40">
        <f>'[1]Aggregate Worksheet'!M31</f>
        <v>0.47956989247311826</v>
      </c>
      <c r="O32" s="39">
        <f>'[1]Aggregate Worksheet'!N31</f>
        <v>66</v>
      </c>
      <c r="P32" s="116">
        <f>'[1]Aggregate Worksheet'!O31</f>
        <v>11</v>
      </c>
      <c r="Q32" s="114">
        <f>'[1]Aggregate Worksheet'!P31</f>
        <v>2537</v>
      </c>
    </row>
    <row r="33" spans="2:17" ht="12.75">
      <c r="B33" s="38" t="s">
        <v>57</v>
      </c>
      <c r="C33" s="39">
        <f>'[1]Aggregate Worksheet'!B32</f>
        <v>4619</v>
      </c>
      <c r="D33" s="39">
        <f>'[1]Aggregate Worksheet'!C32</f>
        <v>1281</v>
      </c>
      <c r="E33" s="40">
        <f>'[1]Aggregate Worksheet'!D32</f>
        <v>0.2773327560077939</v>
      </c>
      <c r="F33" s="39">
        <f>'[1]Aggregate Worksheet'!E32</f>
        <v>1996</v>
      </c>
      <c r="G33" s="39">
        <f>'[1]Aggregate Worksheet'!F32</f>
        <v>307</v>
      </c>
      <c r="H33" s="40">
        <f>'[1]Aggregate Worksheet'!G32</f>
        <v>0.1538076152304609</v>
      </c>
      <c r="I33" s="39">
        <f>'[1]Aggregate Worksheet'!H32</f>
        <v>420</v>
      </c>
      <c r="J33" s="39">
        <f>'[1]Aggregate Worksheet'!I32</f>
        <v>133</v>
      </c>
      <c r="K33" s="40">
        <f>'[1]Aggregate Worksheet'!J32</f>
        <v>0.31666666666666665</v>
      </c>
      <c r="L33" s="39">
        <f>'[1]Aggregate Worksheet'!K32</f>
        <v>282</v>
      </c>
      <c r="M33" s="39">
        <f>'[1]Aggregate Worksheet'!L32</f>
        <v>196</v>
      </c>
      <c r="N33" s="40">
        <f>'[1]Aggregate Worksheet'!M32</f>
        <v>0.6950354609929078</v>
      </c>
      <c r="O33" s="39">
        <f>'[1]Aggregate Worksheet'!N32</f>
        <v>17</v>
      </c>
      <c r="P33" s="116">
        <f>'[1]Aggregate Worksheet'!O32</f>
        <v>12</v>
      </c>
      <c r="Q33" s="114">
        <f>'[1]Aggregate Worksheet'!P32</f>
        <v>1606</v>
      </c>
    </row>
    <row r="34" spans="2:17" ht="12.75">
      <c r="B34" s="38" t="s">
        <v>58</v>
      </c>
      <c r="C34" s="39">
        <f>'[1]Aggregate Worksheet'!B33</f>
        <v>11563</v>
      </c>
      <c r="D34" s="39">
        <f>'[1]Aggregate Worksheet'!C33</f>
        <v>5673</v>
      </c>
      <c r="E34" s="40">
        <f>'[1]Aggregate Worksheet'!D33</f>
        <v>0.4906166219839142</v>
      </c>
      <c r="F34" s="39">
        <f>'[1]Aggregate Worksheet'!E33</f>
        <v>5137</v>
      </c>
      <c r="G34" s="39">
        <f>'[1]Aggregate Worksheet'!F33</f>
        <v>2614</v>
      </c>
      <c r="H34" s="40">
        <f>'[1]Aggregate Worksheet'!G33</f>
        <v>0.5088573097138408</v>
      </c>
      <c r="I34" s="39">
        <f>'[1]Aggregate Worksheet'!H33</f>
        <v>1261</v>
      </c>
      <c r="J34" s="39">
        <f>'[1]Aggregate Worksheet'!I33</f>
        <v>864</v>
      </c>
      <c r="K34" s="40">
        <f>'[1]Aggregate Worksheet'!J33</f>
        <v>0.6851704996034893</v>
      </c>
      <c r="L34" s="39">
        <f>'[1]Aggregate Worksheet'!K33</f>
        <v>1613</v>
      </c>
      <c r="M34" s="39">
        <f>'[1]Aggregate Worksheet'!L33</f>
        <v>897</v>
      </c>
      <c r="N34" s="40">
        <f>'[1]Aggregate Worksheet'!M33</f>
        <v>0.5561066336019839</v>
      </c>
      <c r="O34" s="39">
        <f>'[1]Aggregate Worksheet'!N33</f>
        <v>1</v>
      </c>
      <c r="P34" s="116">
        <f>'[1]Aggregate Worksheet'!O33</f>
        <v>2</v>
      </c>
      <c r="Q34" s="114">
        <f>'[1]Aggregate Worksheet'!P33</f>
        <v>7596</v>
      </c>
    </row>
    <row r="35" spans="2:17" ht="12.75">
      <c r="B35" s="38" t="s">
        <v>59</v>
      </c>
      <c r="C35" s="39">
        <f>'[1]Aggregate Worksheet'!B34</f>
        <v>7400</v>
      </c>
      <c r="D35" s="39">
        <f>'[1]Aggregate Worksheet'!C34</f>
        <v>1723</v>
      </c>
      <c r="E35" s="40">
        <f>'[1]Aggregate Worksheet'!D34</f>
        <v>0.23283783783783785</v>
      </c>
      <c r="F35" s="39">
        <f>'[1]Aggregate Worksheet'!E34</f>
        <v>1947</v>
      </c>
      <c r="G35" s="39">
        <f>'[1]Aggregate Worksheet'!F34</f>
        <v>81</v>
      </c>
      <c r="H35" s="40">
        <f>'[1]Aggregate Worksheet'!G34</f>
        <v>0.04160246533127889</v>
      </c>
      <c r="I35" s="39">
        <f>'[1]Aggregate Worksheet'!H34</f>
        <v>288</v>
      </c>
      <c r="J35" s="39">
        <f>'[1]Aggregate Worksheet'!I34</f>
        <v>6</v>
      </c>
      <c r="K35" s="40">
        <f>'[1]Aggregate Worksheet'!J34</f>
        <v>0.020833333333333332</v>
      </c>
      <c r="L35" s="39">
        <f>'[1]Aggregate Worksheet'!K34</f>
        <v>520</v>
      </c>
      <c r="M35" s="39">
        <f>'[1]Aggregate Worksheet'!L34</f>
        <v>226</v>
      </c>
      <c r="N35" s="40">
        <f>'[1]Aggregate Worksheet'!M34</f>
        <v>0.4346153846153846</v>
      </c>
      <c r="O35" s="39">
        <f>'[1]Aggregate Worksheet'!N34</f>
        <v>16</v>
      </c>
      <c r="P35" s="116">
        <f>'[1]Aggregate Worksheet'!O34</f>
        <v>3</v>
      </c>
      <c r="Q35" s="114">
        <f>'[1]Aggregate Worksheet'!P34</f>
        <v>3769</v>
      </c>
    </row>
    <row r="36" spans="2:17" ht="12.75">
      <c r="B36" s="38" t="s">
        <v>60</v>
      </c>
      <c r="C36" s="39">
        <f>'[1]Aggregate Worksheet'!B35</f>
        <v>13204</v>
      </c>
      <c r="D36" s="39">
        <f>'[1]Aggregate Worksheet'!C35</f>
        <v>4905</v>
      </c>
      <c r="E36" s="40">
        <f>'[1]Aggregate Worksheet'!D35</f>
        <v>0.3714783398970009</v>
      </c>
      <c r="F36" s="39">
        <f>'[1]Aggregate Worksheet'!E35</f>
        <v>2843</v>
      </c>
      <c r="G36" s="39">
        <f>'[1]Aggregate Worksheet'!F35</f>
        <v>232</v>
      </c>
      <c r="H36" s="40">
        <f>'[1]Aggregate Worksheet'!G35</f>
        <v>0.0816039395005276</v>
      </c>
      <c r="I36" s="39">
        <f>'[1]Aggregate Worksheet'!H35</f>
        <v>1289</v>
      </c>
      <c r="J36" s="39">
        <f>'[1]Aggregate Worksheet'!I35</f>
        <v>109</v>
      </c>
      <c r="K36" s="40">
        <f>'[1]Aggregate Worksheet'!J35</f>
        <v>0.08456167571761056</v>
      </c>
      <c r="L36" s="39">
        <f>'[1]Aggregate Worksheet'!K35</f>
        <v>691</v>
      </c>
      <c r="M36" s="39">
        <f>'[1]Aggregate Worksheet'!L35</f>
        <v>446</v>
      </c>
      <c r="N36" s="40">
        <f>'[1]Aggregate Worksheet'!M35</f>
        <v>0.6454413892908828</v>
      </c>
      <c r="O36" s="39">
        <f>'[1]Aggregate Worksheet'!N35</f>
        <v>3</v>
      </c>
      <c r="P36" s="116">
        <f>'[1]Aggregate Worksheet'!O35</f>
        <v>3</v>
      </c>
      <c r="Q36" s="114">
        <f>'[1]Aggregate Worksheet'!P35</f>
        <v>4409</v>
      </c>
    </row>
    <row r="37" spans="2:17" ht="12.75">
      <c r="B37" s="38" t="s">
        <v>61</v>
      </c>
      <c r="C37" s="39">
        <f>'[1]Aggregate Worksheet'!B36</f>
        <v>3649</v>
      </c>
      <c r="D37" s="39">
        <f>'[1]Aggregate Worksheet'!C36</f>
        <v>1500</v>
      </c>
      <c r="E37" s="40">
        <f>'[1]Aggregate Worksheet'!D36</f>
        <v>0.4110715264456015</v>
      </c>
      <c r="F37" s="39">
        <f>'[1]Aggregate Worksheet'!E36</f>
        <v>1446</v>
      </c>
      <c r="G37" s="39">
        <f>'[1]Aggregate Worksheet'!F36</f>
        <v>122</v>
      </c>
      <c r="H37" s="40">
        <f>'[1]Aggregate Worksheet'!G36</f>
        <v>0.08437067773167359</v>
      </c>
      <c r="I37" s="39">
        <f>'[1]Aggregate Worksheet'!H36</f>
        <v>128</v>
      </c>
      <c r="J37" s="39">
        <f>'[1]Aggregate Worksheet'!I36</f>
        <v>56</v>
      </c>
      <c r="K37" s="40">
        <f>'[1]Aggregate Worksheet'!J36</f>
        <v>0.4375</v>
      </c>
      <c r="L37" s="39">
        <f>'[1]Aggregate Worksheet'!K36</f>
        <v>335</v>
      </c>
      <c r="M37" s="39">
        <f>'[1]Aggregate Worksheet'!L36</f>
        <v>219</v>
      </c>
      <c r="N37" s="40">
        <f>'[1]Aggregate Worksheet'!M36</f>
        <v>0.6537313432835821</v>
      </c>
      <c r="O37" s="39">
        <f>'[1]Aggregate Worksheet'!N36</f>
        <v>11</v>
      </c>
      <c r="P37" s="116">
        <f>'[1]Aggregate Worksheet'!O36</f>
        <v>0</v>
      </c>
      <c r="Q37" s="114">
        <f>'[1]Aggregate Worksheet'!P36</f>
        <v>3365</v>
      </c>
    </row>
    <row r="38" spans="2:17" ht="12.75">
      <c r="B38" s="38" t="s">
        <v>62</v>
      </c>
      <c r="C38" s="39">
        <f>'[1]Aggregate Worksheet'!B37</f>
        <v>28095</v>
      </c>
      <c r="D38" s="39">
        <f>'[1]Aggregate Worksheet'!C37</f>
        <v>11225</v>
      </c>
      <c r="E38" s="40">
        <f>'[1]Aggregate Worksheet'!D37</f>
        <v>0.399537284214273</v>
      </c>
      <c r="F38" s="39">
        <f>'[1]Aggregate Worksheet'!E37</f>
        <v>7780</v>
      </c>
      <c r="G38" s="39">
        <f>'[1]Aggregate Worksheet'!F37</f>
        <v>2009</v>
      </c>
      <c r="H38" s="40">
        <f>'[1]Aggregate Worksheet'!G37</f>
        <v>0.2582262210796915</v>
      </c>
      <c r="I38" s="39">
        <f>'[1]Aggregate Worksheet'!H37</f>
        <v>1129</v>
      </c>
      <c r="J38" s="39">
        <f>'[1]Aggregate Worksheet'!I37</f>
        <v>791</v>
      </c>
      <c r="K38" s="40">
        <f>'[1]Aggregate Worksheet'!J37</f>
        <v>0.7006200177147919</v>
      </c>
      <c r="L38" s="39">
        <f>'[1]Aggregate Worksheet'!K37</f>
        <v>4821</v>
      </c>
      <c r="M38" s="39">
        <f>'[1]Aggregate Worksheet'!L37</f>
        <v>2445</v>
      </c>
      <c r="N38" s="40">
        <f>'[1]Aggregate Worksheet'!M37</f>
        <v>0.5071561916614811</v>
      </c>
      <c r="O38" s="39">
        <f>'[1]Aggregate Worksheet'!N37</f>
        <v>595</v>
      </c>
      <c r="P38" s="116">
        <f>'[1]Aggregate Worksheet'!O37</f>
        <v>44</v>
      </c>
      <c r="Q38" s="114">
        <f>'[1]Aggregate Worksheet'!P37</f>
        <v>7690</v>
      </c>
    </row>
    <row r="39" spans="2:17" ht="12.75">
      <c r="B39" s="38" t="s">
        <v>63</v>
      </c>
      <c r="C39" s="39">
        <f>'[1]Aggregate Worksheet'!B38</f>
        <v>18</v>
      </c>
      <c r="D39" s="39">
        <f>'[1]Aggregate Worksheet'!C38</f>
        <v>8</v>
      </c>
      <c r="E39" s="40">
        <f>'[1]Aggregate Worksheet'!D38</f>
        <v>0.4444444444444444</v>
      </c>
      <c r="F39" s="39">
        <f>'[1]Aggregate Worksheet'!E38</f>
        <v>14</v>
      </c>
      <c r="G39" s="39">
        <f>'[1]Aggregate Worksheet'!F38</f>
        <v>11</v>
      </c>
      <c r="H39" s="40">
        <f>'[1]Aggregate Worksheet'!G38</f>
        <v>0.7857142857142857</v>
      </c>
      <c r="I39" s="39">
        <f>'[1]Aggregate Worksheet'!H38</f>
        <v>208</v>
      </c>
      <c r="J39" s="39">
        <f>'[1]Aggregate Worksheet'!I38</f>
        <v>40</v>
      </c>
      <c r="K39" s="40">
        <f>'[1]Aggregate Worksheet'!J38</f>
        <v>0.19230769230769232</v>
      </c>
      <c r="L39" s="39">
        <f>'[1]Aggregate Worksheet'!K38</f>
        <v>6</v>
      </c>
      <c r="M39" s="39">
        <f>'[1]Aggregate Worksheet'!L38</f>
        <v>6</v>
      </c>
      <c r="N39" s="40">
        <f>'[1]Aggregate Worksheet'!M38</f>
        <v>1</v>
      </c>
      <c r="O39" s="39">
        <f>'[1]Aggregate Worksheet'!N38</f>
        <v>19</v>
      </c>
      <c r="P39" s="116">
        <f>'[1]Aggregate Worksheet'!O38</f>
        <v>0</v>
      </c>
      <c r="Q39" s="114">
        <f>'[1]Aggregate Worksheet'!P38</f>
        <v>8</v>
      </c>
    </row>
    <row r="40" spans="2:17" ht="13.5" customHeight="1">
      <c r="B40" s="42" t="s">
        <v>64</v>
      </c>
      <c r="C40" s="41">
        <f>'[1]Aggregate Worksheet'!B39</f>
        <v>22474</v>
      </c>
      <c r="D40" s="41">
        <f>'[1]Aggregate Worksheet'!C39</f>
        <v>7288</v>
      </c>
      <c r="E40" s="34">
        <f>'[1]Aggregate Worksheet'!D39</f>
        <v>0.32428584141674827</v>
      </c>
      <c r="F40" s="41">
        <f>'[1]Aggregate Worksheet'!E39</f>
        <v>9412</v>
      </c>
      <c r="G40" s="41">
        <f>'[1]Aggregate Worksheet'!F39</f>
        <v>1437</v>
      </c>
      <c r="H40" s="34">
        <f>'[1]Aggregate Worksheet'!G39</f>
        <v>0.1526774330641734</v>
      </c>
      <c r="I40" s="41">
        <f>'[1]Aggregate Worksheet'!H39</f>
        <v>569</v>
      </c>
      <c r="J40" s="41">
        <f>'[1]Aggregate Worksheet'!I39</f>
        <v>36</v>
      </c>
      <c r="K40" s="34">
        <f>'[1]Aggregate Worksheet'!J39</f>
        <v>0.0632688927943761</v>
      </c>
      <c r="L40" s="41">
        <f>'[1]Aggregate Worksheet'!K39</f>
        <v>732</v>
      </c>
      <c r="M40" s="41">
        <f>'[1]Aggregate Worksheet'!L39</f>
        <v>244</v>
      </c>
      <c r="N40" s="34">
        <f>'[1]Aggregate Worksheet'!M39</f>
        <v>0.3333333333333333</v>
      </c>
      <c r="O40" s="41">
        <f>'[1]Aggregate Worksheet'!N39</f>
        <v>56</v>
      </c>
      <c r="P40" s="117">
        <f>'[1]Aggregate Worksheet'!O39</f>
        <v>8</v>
      </c>
      <c r="Q40" s="115">
        <f>'[1]Aggregate Worksheet'!P39</f>
        <v>5966</v>
      </c>
    </row>
    <row r="41" spans="2:17" ht="12.75">
      <c r="B41" s="43"/>
      <c r="C41" s="44"/>
      <c r="D41" s="44"/>
      <c r="E41" s="45"/>
      <c r="F41" s="44"/>
      <c r="G41" s="44"/>
      <c r="H41" s="45"/>
      <c r="I41" s="44"/>
      <c r="J41" s="44"/>
      <c r="K41" s="45"/>
      <c r="L41" s="44"/>
      <c r="M41" s="44"/>
      <c r="N41" s="45"/>
      <c r="O41" s="44"/>
      <c r="P41" s="44"/>
      <c r="Q41" s="44"/>
    </row>
    <row r="42" spans="2:17" ht="23.25" customHeight="1">
      <c r="B42" s="43"/>
      <c r="C42" s="193" t="s">
        <v>102</v>
      </c>
      <c r="D42" s="193"/>
      <c r="E42" s="193"/>
      <c r="F42" s="193"/>
      <c r="G42" s="193"/>
      <c r="H42" s="193"/>
      <c r="I42" s="193"/>
      <c r="J42" s="193"/>
      <c r="K42" s="193"/>
      <c r="L42" s="193"/>
      <c r="M42" s="193"/>
      <c r="N42" s="193"/>
      <c r="O42" s="193"/>
      <c r="P42" s="193"/>
      <c r="Q42" s="193"/>
    </row>
    <row r="43" spans="2:17" ht="12.75">
      <c r="B43" s="91"/>
      <c r="C43" s="177" t="s">
        <v>27</v>
      </c>
      <c r="D43" s="177"/>
      <c r="E43" s="178"/>
      <c r="F43" s="176" t="s">
        <v>28</v>
      </c>
      <c r="G43" s="177"/>
      <c r="H43" s="178"/>
      <c r="I43" s="176" t="s">
        <v>29</v>
      </c>
      <c r="J43" s="177"/>
      <c r="K43" s="178"/>
      <c r="L43" s="176" t="s">
        <v>105</v>
      </c>
      <c r="M43" s="177"/>
      <c r="N43" s="178"/>
      <c r="O43" s="28" t="s">
        <v>31</v>
      </c>
      <c r="P43" s="22" t="s">
        <v>32</v>
      </c>
      <c r="Q43" s="28" t="s">
        <v>33</v>
      </c>
    </row>
    <row r="44" spans="2:17" s="32" customFormat="1" ht="51">
      <c r="B44" s="92"/>
      <c r="C44" s="31" t="s">
        <v>34</v>
      </c>
      <c r="D44" s="31" t="s">
        <v>18</v>
      </c>
      <c r="E44" s="30" t="s">
        <v>19</v>
      </c>
      <c r="F44" s="31" t="s">
        <v>35</v>
      </c>
      <c r="G44" s="31" t="s">
        <v>18</v>
      </c>
      <c r="H44" s="30" t="s">
        <v>19</v>
      </c>
      <c r="I44" s="31" t="s">
        <v>36</v>
      </c>
      <c r="J44" s="31" t="s">
        <v>18</v>
      </c>
      <c r="K44" s="30" t="s">
        <v>19</v>
      </c>
      <c r="L44" s="31" t="s">
        <v>35</v>
      </c>
      <c r="M44" s="31" t="s">
        <v>18</v>
      </c>
      <c r="N44" s="30" t="s">
        <v>19</v>
      </c>
      <c r="O44" s="31" t="s">
        <v>34</v>
      </c>
      <c r="P44" s="30" t="s">
        <v>34</v>
      </c>
      <c r="Q44" s="31" t="s">
        <v>36</v>
      </c>
    </row>
    <row r="45" spans="2:17" ht="12.75">
      <c r="B45" s="35" t="s">
        <v>106</v>
      </c>
      <c r="C45" s="36">
        <f>SUM(C46:C59)</f>
        <v>103325</v>
      </c>
      <c r="D45" s="36">
        <f aca="true" t="shared" si="2" ref="D45:Q45">SUM(D46:D59)</f>
        <v>33317</v>
      </c>
      <c r="E45" s="37">
        <f>D45/C45</f>
        <v>0.32244858456327125</v>
      </c>
      <c r="F45" s="36">
        <f t="shared" si="2"/>
        <v>25565</v>
      </c>
      <c r="G45" s="36">
        <f t="shared" si="2"/>
        <v>4484</v>
      </c>
      <c r="H45" s="37">
        <f>G45/F45</f>
        <v>0.1753960492861334</v>
      </c>
      <c r="I45" s="36">
        <f t="shared" si="2"/>
        <v>2780</v>
      </c>
      <c r="J45" s="36">
        <f t="shared" si="2"/>
        <v>1010</v>
      </c>
      <c r="K45" s="37">
        <f>J45/I45</f>
        <v>0.36330935251798563</v>
      </c>
      <c r="L45" s="36">
        <f t="shared" si="2"/>
        <v>6333</v>
      </c>
      <c r="M45" s="36">
        <f t="shared" si="2"/>
        <v>2982</v>
      </c>
      <c r="N45" s="37">
        <f>M45/L45</f>
        <v>0.4708668877309332</v>
      </c>
      <c r="O45" s="36">
        <f t="shared" si="2"/>
        <v>190</v>
      </c>
      <c r="P45" s="36">
        <f t="shared" si="2"/>
        <v>46</v>
      </c>
      <c r="Q45" s="113">
        <f t="shared" si="2"/>
        <v>43465</v>
      </c>
    </row>
    <row r="46" spans="2:17" ht="12.75">
      <c r="B46" s="38" t="s">
        <v>65</v>
      </c>
      <c r="C46" s="39">
        <f>'[1]Aggregate Worksheet'!B40</f>
        <v>8866</v>
      </c>
      <c r="D46" s="39">
        <f>'[1]Aggregate Worksheet'!C40</f>
        <v>3172</v>
      </c>
      <c r="E46" s="40">
        <f>'[1]Aggregate Worksheet'!D40</f>
        <v>0.35777126099706746</v>
      </c>
      <c r="F46" s="39">
        <f>'[1]Aggregate Worksheet'!E40</f>
        <v>2653</v>
      </c>
      <c r="G46" s="39">
        <f>'[1]Aggregate Worksheet'!F40</f>
        <v>734</v>
      </c>
      <c r="H46" s="40">
        <f>'[1]Aggregate Worksheet'!G40</f>
        <v>0.2766679231059178</v>
      </c>
      <c r="I46" s="39">
        <f>'[1]Aggregate Worksheet'!H40</f>
        <v>409</v>
      </c>
      <c r="J46" s="39">
        <f>'[1]Aggregate Worksheet'!I40</f>
        <v>212</v>
      </c>
      <c r="K46" s="40">
        <f>'[1]Aggregate Worksheet'!J40</f>
        <v>0.5183374083129584</v>
      </c>
      <c r="L46" s="39">
        <f>'[1]Aggregate Worksheet'!K40</f>
        <v>445</v>
      </c>
      <c r="M46" s="39">
        <f>'[1]Aggregate Worksheet'!L40</f>
        <v>262</v>
      </c>
      <c r="N46" s="40">
        <f>'[1]Aggregate Worksheet'!M40</f>
        <v>0.5887640449438202</v>
      </c>
      <c r="O46" s="39">
        <f>'[1]Aggregate Worksheet'!N40</f>
        <v>0</v>
      </c>
      <c r="P46" s="116">
        <f>'[1]Aggregate Worksheet'!O40</f>
        <v>0</v>
      </c>
      <c r="Q46" s="114">
        <f>'[1]Aggregate Worksheet'!P40</f>
        <v>5770</v>
      </c>
    </row>
    <row r="47" spans="2:17" ht="12.75">
      <c r="B47" s="38" t="s">
        <v>96</v>
      </c>
      <c r="C47" s="39">
        <f>'[1]Aggregate Worksheet'!B41</f>
        <v>3391</v>
      </c>
      <c r="D47" s="39">
        <f>'[1]Aggregate Worksheet'!C41</f>
        <v>1263</v>
      </c>
      <c r="E47" s="40">
        <f>'[1]Aggregate Worksheet'!D41</f>
        <v>0.3724565025066352</v>
      </c>
      <c r="F47" s="39">
        <f>'[1]Aggregate Worksheet'!E41</f>
        <v>1018</v>
      </c>
      <c r="G47" s="39">
        <f>'[1]Aggregate Worksheet'!F41</f>
        <v>154</v>
      </c>
      <c r="H47" s="40">
        <f>'[1]Aggregate Worksheet'!G41</f>
        <v>0.1512770137524558</v>
      </c>
      <c r="I47" s="39">
        <f>'[1]Aggregate Worksheet'!H41</f>
        <v>98</v>
      </c>
      <c r="J47" s="39">
        <f>'[1]Aggregate Worksheet'!I41</f>
        <v>33</v>
      </c>
      <c r="K47" s="40">
        <f>'[1]Aggregate Worksheet'!J41</f>
        <v>0.336734693877551</v>
      </c>
      <c r="L47" s="39">
        <f>'[1]Aggregate Worksheet'!K41</f>
        <v>226</v>
      </c>
      <c r="M47" s="39">
        <f>'[1]Aggregate Worksheet'!L41</f>
        <v>122</v>
      </c>
      <c r="N47" s="40">
        <f>'[1]Aggregate Worksheet'!M41</f>
        <v>0.5398230088495575</v>
      </c>
      <c r="O47" s="39">
        <f>'[1]Aggregate Worksheet'!N41</f>
        <v>5</v>
      </c>
      <c r="P47" s="116">
        <f>'[1]Aggregate Worksheet'!O41</f>
        <v>2</v>
      </c>
      <c r="Q47" s="114">
        <f>'[1]Aggregate Worksheet'!P41</f>
        <v>1346</v>
      </c>
    </row>
    <row r="48" spans="2:17" ht="12.75">
      <c r="B48" s="38" t="s">
        <v>97</v>
      </c>
      <c r="C48" s="39">
        <f>'[1]Aggregate Worksheet'!B42</f>
        <v>1097</v>
      </c>
      <c r="D48" s="39">
        <f>'[1]Aggregate Worksheet'!C42</f>
        <v>206</v>
      </c>
      <c r="E48" s="40">
        <f>'[1]Aggregate Worksheet'!D42</f>
        <v>0.18778486782133091</v>
      </c>
      <c r="F48" s="39">
        <f>'[1]Aggregate Worksheet'!E42</f>
        <v>263</v>
      </c>
      <c r="G48" s="39">
        <f>'[1]Aggregate Worksheet'!F42</f>
        <v>12</v>
      </c>
      <c r="H48" s="40">
        <f>'[1]Aggregate Worksheet'!G42</f>
        <v>0.045627376425855515</v>
      </c>
      <c r="I48" s="39">
        <f>'[1]Aggregate Worksheet'!H42</f>
        <v>88</v>
      </c>
      <c r="J48" s="39">
        <f>'[1]Aggregate Worksheet'!I42</f>
        <v>1</v>
      </c>
      <c r="K48" s="40">
        <f>'[1]Aggregate Worksheet'!J42</f>
        <v>0.011363636363636364</v>
      </c>
      <c r="L48" s="39">
        <f>'[1]Aggregate Worksheet'!K42</f>
        <v>23</v>
      </c>
      <c r="M48" s="39">
        <f>'[1]Aggregate Worksheet'!L42</f>
        <v>10</v>
      </c>
      <c r="N48" s="40">
        <f>'[1]Aggregate Worksheet'!M42</f>
        <v>0.43478260869565216</v>
      </c>
      <c r="O48" s="39">
        <f>'[1]Aggregate Worksheet'!N42</f>
        <v>0</v>
      </c>
      <c r="P48" s="116">
        <f>'[1]Aggregate Worksheet'!O42</f>
        <v>0</v>
      </c>
      <c r="Q48" s="114">
        <f>'[1]Aggregate Worksheet'!P42</f>
        <v>260</v>
      </c>
    </row>
    <row r="49" spans="2:17" ht="12.75">
      <c r="B49" s="38" t="s">
        <v>98</v>
      </c>
      <c r="C49" s="39">
        <f>'[1]Aggregate Worksheet'!B43</f>
        <v>19718</v>
      </c>
      <c r="D49" s="39">
        <f>'[1]Aggregate Worksheet'!C43</f>
        <v>8127</v>
      </c>
      <c r="E49" s="40">
        <f>'[1]Aggregate Worksheet'!D43</f>
        <v>0.4121614768232072</v>
      </c>
      <c r="F49" s="39">
        <f>'[1]Aggregate Worksheet'!E43</f>
        <v>7808</v>
      </c>
      <c r="G49" s="39">
        <f>'[1]Aggregate Worksheet'!F43</f>
        <v>1970</v>
      </c>
      <c r="H49" s="40">
        <f>'[1]Aggregate Worksheet'!G43</f>
        <v>0.25230532786885246</v>
      </c>
      <c r="I49" s="39">
        <f>'[1]Aggregate Worksheet'!H43</f>
        <v>394</v>
      </c>
      <c r="J49" s="39">
        <f>'[1]Aggregate Worksheet'!I43</f>
        <v>211</v>
      </c>
      <c r="K49" s="40">
        <f>'[1]Aggregate Worksheet'!J43</f>
        <v>0.5355329949238579</v>
      </c>
      <c r="L49" s="39">
        <f>'[1]Aggregate Worksheet'!K43</f>
        <v>1627</v>
      </c>
      <c r="M49" s="39">
        <f>'[1]Aggregate Worksheet'!L43</f>
        <v>842</v>
      </c>
      <c r="N49" s="40">
        <f>'[1]Aggregate Worksheet'!M43</f>
        <v>0.5175169022741242</v>
      </c>
      <c r="O49" s="39">
        <f>'[1]Aggregate Worksheet'!N43</f>
        <v>5</v>
      </c>
      <c r="P49" s="116">
        <f>'[1]Aggregate Worksheet'!O43</f>
        <v>2</v>
      </c>
      <c r="Q49" s="114">
        <f>'[1]Aggregate Worksheet'!P43</f>
        <v>11090</v>
      </c>
    </row>
    <row r="50" spans="2:17" ht="12.75">
      <c r="B50" s="38" t="s">
        <v>99</v>
      </c>
      <c r="C50" s="39">
        <f>'[1]Aggregate Worksheet'!B44</f>
        <v>2429</v>
      </c>
      <c r="D50" s="39">
        <f>'[1]Aggregate Worksheet'!C44</f>
        <v>342</v>
      </c>
      <c r="E50" s="40">
        <f>'[1]Aggregate Worksheet'!D44</f>
        <v>0.1407986825854261</v>
      </c>
      <c r="F50" s="39">
        <f>'[1]Aggregate Worksheet'!E44</f>
        <v>520</v>
      </c>
      <c r="G50" s="39">
        <f>'[1]Aggregate Worksheet'!F44</f>
        <v>7</v>
      </c>
      <c r="H50" s="40">
        <f>'[1]Aggregate Worksheet'!G44</f>
        <v>0.013461538461538462</v>
      </c>
      <c r="I50" s="39">
        <f>'[1]Aggregate Worksheet'!H44</f>
        <v>137</v>
      </c>
      <c r="J50" s="39">
        <f>'[1]Aggregate Worksheet'!I44</f>
        <v>5</v>
      </c>
      <c r="K50" s="40">
        <f>'[1]Aggregate Worksheet'!J44</f>
        <v>0.0364963503649635</v>
      </c>
      <c r="L50" s="39">
        <f>'[1]Aggregate Worksheet'!K44</f>
        <v>175</v>
      </c>
      <c r="M50" s="39">
        <f>'[1]Aggregate Worksheet'!L44</f>
        <v>17</v>
      </c>
      <c r="N50" s="40">
        <f>'[1]Aggregate Worksheet'!M44</f>
        <v>0.09714285714285714</v>
      </c>
      <c r="O50" s="39">
        <f>'[1]Aggregate Worksheet'!N44</f>
        <v>2</v>
      </c>
      <c r="P50" s="116">
        <f>'[1]Aggregate Worksheet'!O44</f>
        <v>0</v>
      </c>
      <c r="Q50" s="114">
        <f>'[1]Aggregate Worksheet'!P44</f>
        <v>1233</v>
      </c>
    </row>
    <row r="51" spans="2:17" ht="12.75">
      <c r="B51" s="38" t="s">
        <v>100</v>
      </c>
      <c r="C51" s="39">
        <f>'[1]Aggregate Worksheet'!B45</f>
        <v>5104</v>
      </c>
      <c r="D51" s="39">
        <f>'[1]Aggregate Worksheet'!C45</f>
        <v>1798</v>
      </c>
      <c r="E51" s="40">
        <f>'[1]Aggregate Worksheet'!D45</f>
        <v>0.3522727272727273</v>
      </c>
      <c r="F51" s="39">
        <f>'[1]Aggregate Worksheet'!E45</f>
        <v>1727</v>
      </c>
      <c r="G51" s="39">
        <f>'[1]Aggregate Worksheet'!F45</f>
        <v>369</v>
      </c>
      <c r="H51" s="40">
        <f>'[1]Aggregate Worksheet'!G45</f>
        <v>0.2136653155761436</v>
      </c>
      <c r="I51" s="39">
        <f>'[1]Aggregate Worksheet'!H45</f>
        <v>87</v>
      </c>
      <c r="J51" s="39">
        <f>'[1]Aggregate Worksheet'!I45</f>
        <v>75</v>
      </c>
      <c r="K51" s="40">
        <f>'[1]Aggregate Worksheet'!J45</f>
        <v>0.8620689655172413</v>
      </c>
      <c r="L51" s="39">
        <f>'[1]Aggregate Worksheet'!K45</f>
        <v>671</v>
      </c>
      <c r="M51" s="39">
        <f>'[1]Aggregate Worksheet'!L45</f>
        <v>461</v>
      </c>
      <c r="N51" s="40">
        <f>'[1]Aggregate Worksheet'!M45</f>
        <v>0.6870342771982116</v>
      </c>
      <c r="O51" s="39">
        <f>'[1]Aggregate Worksheet'!N45</f>
        <v>58</v>
      </c>
      <c r="P51" s="116">
        <f>'[1]Aggregate Worksheet'!O45</f>
        <v>8</v>
      </c>
      <c r="Q51" s="114">
        <f>'[1]Aggregate Worksheet'!P45</f>
        <v>2306</v>
      </c>
    </row>
    <row r="52" spans="2:17" ht="12.75">
      <c r="B52" s="38" t="s">
        <v>124</v>
      </c>
      <c r="C52" s="39">
        <f>'[1]Aggregate Worksheet'!B46</f>
        <v>9479</v>
      </c>
      <c r="D52" s="39">
        <f>'[1]Aggregate Worksheet'!C46</f>
        <v>2561</v>
      </c>
      <c r="E52" s="40">
        <f>'[1]Aggregate Worksheet'!D46</f>
        <v>0.2701761789218272</v>
      </c>
      <c r="F52" s="39">
        <f>'[1]Aggregate Worksheet'!E46</f>
        <v>1306</v>
      </c>
      <c r="G52" s="39">
        <f>'[1]Aggregate Worksheet'!F46</f>
        <v>131</v>
      </c>
      <c r="H52" s="40">
        <f>'[1]Aggregate Worksheet'!G46</f>
        <v>0.1003062787136294</v>
      </c>
      <c r="I52" s="39">
        <f>'[1]Aggregate Worksheet'!H46</f>
        <v>225</v>
      </c>
      <c r="J52" s="39">
        <f>'[1]Aggregate Worksheet'!I46</f>
        <v>25</v>
      </c>
      <c r="K52" s="40">
        <f>'[1]Aggregate Worksheet'!J46</f>
        <v>0.1111111111111111</v>
      </c>
      <c r="L52" s="39">
        <f>'[1]Aggregate Worksheet'!K46</f>
        <v>457</v>
      </c>
      <c r="M52" s="39">
        <f>'[1]Aggregate Worksheet'!L46</f>
        <v>63</v>
      </c>
      <c r="N52" s="40">
        <f>'[1]Aggregate Worksheet'!M46</f>
        <v>0.13785557986870897</v>
      </c>
      <c r="O52" s="39">
        <f>'[1]Aggregate Worksheet'!N46</f>
        <v>70</v>
      </c>
      <c r="P52" s="116">
        <f>'[1]Aggregate Worksheet'!O46</f>
        <v>0</v>
      </c>
      <c r="Q52" s="114">
        <f>'[1]Aggregate Worksheet'!P46</f>
        <v>1811</v>
      </c>
    </row>
    <row r="53" spans="2:17" ht="12.75">
      <c r="B53" s="38" t="s">
        <v>125</v>
      </c>
      <c r="C53" s="39">
        <f>'[1]Aggregate Worksheet'!B47</f>
        <v>6993</v>
      </c>
      <c r="D53" s="39">
        <f>'[1]Aggregate Worksheet'!C47</f>
        <v>1592</v>
      </c>
      <c r="E53" s="40">
        <f>'[1]Aggregate Worksheet'!D47</f>
        <v>0.22765622765622764</v>
      </c>
      <c r="F53" s="39">
        <f>'[1]Aggregate Worksheet'!E47</f>
        <v>1805</v>
      </c>
      <c r="G53" s="39">
        <f>'[1]Aggregate Worksheet'!F47</f>
        <v>78</v>
      </c>
      <c r="H53" s="40">
        <f>'[1]Aggregate Worksheet'!G47</f>
        <v>0.043213296398891966</v>
      </c>
      <c r="I53" s="39">
        <f>'[1]Aggregate Worksheet'!H47</f>
        <v>207</v>
      </c>
      <c r="J53" s="39">
        <f>'[1]Aggregate Worksheet'!I47</f>
        <v>93</v>
      </c>
      <c r="K53" s="40">
        <f>'[1]Aggregate Worksheet'!J47</f>
        <v>0.4492753623188406</v>
      </c>
      <c r="L53" s="39">
        <f>'[1]Aggregate Worksheet'!K47</f>
        <v>328</v>
      </c>
      <c r="M53" s="39">
        <f>'[1]Aggregate Worksheet'!L47</f>
        <v>134</v>
      </c>
      <c r="N53" s="40">
        <f>'[1]Aggregate Worksheet'!M47</f>
        <v>0.40853658536585363</v>
      </c>
      <c r="O53" s="39">
        <f>'[1]Aggregate Worksheet'!N47</f>
        <v>8</v>
      </c>
      <c r="P53" s="116">
        <f>'[1]Aggregate Worksheet'!O47</f>
        <v>2</v>
      </c>
      <c r="Q53" s="114">
        <f>'[1]Aggregate Worksheet'!P47</f>
        <v>2941</v>
      </c>
    </row>
    <row r="54" spans="2:17" ht="12.75">
      <c r="B54" s="38" t="s">
        <v>126</v>
      </c>
      <c r="C54" s="39">
        <f>'[1]Aggregate Worksheet'!B48</f>
        <v>5921</v>
      </c>
      <c r="D54" s="39">
        <f>'[1]Aggregate Worksheet'!C48</f>
        <v>1972</v>
      </c>
      <c r="E54" s="40">
        <f>'[1]Aggregate Worksheet'!D48</f>
        <v>0.333051849349772</v>
      </c>
      <c r="F54" s="39">
        <f>'[1]Aggregate Worksheet'!E48</f>
        <v>880</v>
      </c>
      <c r="G54" s="39">
        <f>'[1]Aggregate Worksheet'!F48</f>
        <v>104</v>
      </c>
      <c r="H54" s="40">
        <f>'[1]Aggregate Worksheet'!G48</f>
        <v>0.11818181818181818</v>
      </c>
      <c r="I54" s="39">
        <f>'[1]Aggregate Worksheet'!H48</f>
        <v>66</v>
      </c>
      <c r="J54" s="39">
        <f>'[1]Aggregate Worksheet'!I48</f>
        <v>5</v>
      </c>
      <c r="K54" s="40">
        <f>'[1]Aggregate Worksheet'!J48</f>
        <v>0.07575757575757576</v>
      </c>
      <c r="L54" s="39">
        <f>'[1]Aggregate Worksheet'!K48</f>
        <v>256</v>
      </c>
      <c r="M54" s="39">
        <f>'[1]Aggregate Worksheet'!L48</f>
        <v>144</v>
      </c>
      <c r="N54" s="40">
        <f>'[1]Aggregate Worksheet'!M48</f>
        <v>0.5625</v>
      </c>
      <c r="O54" s="39">
        <f>'[1]Aggregate Worksheet'!N48</f>
        <v>0</v>
      </c>
      <c r="P54" s="116">
        <f>'[1]Aggregate Worksheet'!O48</f>
        <v>0</v>
      </c>
      <c r="Q54" s="114">
        <f>'[1]Aggregate Worksheet'!P48</f>
        <v>2759</v>
      </c>
    </row>
    <row r="55" spans="2:17" ht="12.75">
      <c r="B55" s="38" t="s">
        <v>127</v>
      </c>
      <c r="C55" s="39">
        <f>'[1]Aggregate Worksheet'!B49</f>
        <v>898</v>
      </c>
      <c r="D55" s="39">
        <f>'[1]Aggregate Worksheet'!C49</f>
        <v>174</v>
      </c>
      <c r="E55" s="40">
        <f>'[1]Aggregate Worksheet'!D49</f>
        <v>0.19376391982182628</v>
      </c>
      <c r="F55" s="39">
        <f>'[1]Aggregate Worksheet'!E49</f>
        <v>383</v>
      </c>
      <c r="G55" s="39">
        <f>'[1]Aggregate Worksheet'!F49</f>
        <v>11</v>
      </c>
      <c r="H55" s="40">
        <f>'[1]Aggregate Worksheet'!G49</f>
        <v>0.028720626631853787</v>
      </c>
      <c r="I55" s="39">
        <f>'[1]Aggregate Worksheet'!H49</f>
        <v>92</v>
      </c>
      <c r="J55" s="39">
        <f>'[1]Aggregate Worksheet'!I49</f>
        <v>5</v>
      </c>
      <c r="K55" s="40">
        <f>'[1]Aggregate Worksheet'!J49</f>
        <v>0.05434782608695652</v>
      </c>
      <c r="L55" s="39">
        <f>'[1]Aggregate Worksheet'!K49</f>
        <v>40</v>
      </c>
      <c r="M55" s="39">
        <f>'[1]Aggregate Worksheet'!L49</f>
        <v>7</v>
      </c>
      <c r="N55" s="40">
        <f>'[1]Aggregate Worksheet'!M49</f>
        <v>0.175</v>
      </c>
      <c r="O55" s="39">
        <f>'[1]Aggregate Worksheet'!N49</f>
        <v>3</v>
      </c>
      <c r="P55" s="116">
        <f>'[1]Aggregate Worksheet'!O49</f>
        <v>4</v>
      </c>
      <c r="Q55" s="114">
        <f>'[1]Aggregate Worksheet'!P49</f>
        <v>217</v>
      </c>
    </row>
    <row r="56" spans="2:17" ht="12.75">
      <c r="B56" s="38" t="s">
        <v>128</v>
      </c>
      <c r="C56" s="39">
        <f>'[1]Aggregate Worksheet'!B50</f>
        <v>8455</v>
      </c>
      <c r="D56" s="39">
        <f>'[1]Aggregate Worksheet'!C50</f>
        <v>2933</v>
      </c>
      <c r="E56" s="40">
        <f>'[1]Aggregate Worksheet'!D50</f>
        <v>0.3468953282081608</v>
      </c>
      <c r="F56" s="39">
        <f>'[1]Aggregate Worksheet'!E50</f>
        <v>1761</v>
      </c>
      <c r="G56" s="39">
        <f>'[1]Aggregate Worksheet'!F50</f>
        <v>367</v>
      </c>
      <c r="H56" s="40">
        <f>'[1]Aggregate Worksheet'!G50</f>
        <v>0.20840431572969903</v>
      </c>
      <c r="I56" s="39">
        <f>'[1]Aggregate Worksheet'!H50</f>
        <v>191</v>
      </c>
      <c r="J56" s="39">
        <f>'[1]Aggregate Worksheet'!I50</f>
        <v>87</v>
      </c>
      <c r="K56" s="40">
        <f>'[1]Aggregate Worksheet'!J50</f>
        <v>0.45549738219895286</v>
      </c>
      <c r="L56" s="39">
        <f>'[1]Aggregate Worksheet'!K50</f>
        <v>689</v>
      </c>
      <c r="M56" s="39">
        <f>'[1]Aggregate Worksheet'!L50</f>
        <v>305</v>
      </c>
      <c r="N56" s="40">
        <f>'[1]Aggregate Worksheet'!M50</f>
        <v>0.4426705370101596</v>
      </c>
      <c r="O56" s="39">
        <f>'[1]Aggregate Worksheet'!N50</f>
        <v>13</v>
      </c>
      <c r="P56" s="116">
        <f>'[1]Aggregate Worksheet'!O50</f>
        <v>7</v>
      </c>
      <c r="Q56" s="114">
        <f>'[1]Aggregate Worksheet'!P50</f>
        <v>3476</v>
      </c>
    </row>
    <row r="57" spans="2:17" ht="12.75">
      <c r="B57" s="38" t="s">
        <v>129</v>
      </c>
      <c r="C57" s="39">
        <f>'[1]Aggregate Worksheet'!B51</f>
        <v>9397</v>
      </c>
      <c r="D57" s="39">
        <f>'[1]Aggregate Worksheet'!C51</f>
        <v>1620</v>
      </c>
      <c r="E57" s="40">
        <f>'[1]Aggregate Worksheet'!D51</f>
        <v>0.1723954453549005</v>
      </c>
      <c r="F57" s="39">
        <f>'[1]Aggregate Worksheet'!E51</f>
        <v>1030</v>
      </c>
      <c r="G57" s="39">
        <f>'[1]Aggregate Worksheet'!F51</f>
        <v>64</v>
      </c>
      <c r="H57" s="40">
        <f>'[1]Aggregate Worksheet'!G51</f>
        <v>0.062135922330097085</v>
      </c>
      <c r="I57" s="39">
        <f>'[1]Aggregate Worksheet'!H51</f>
        <v>210</v>
      </c>
      <c r="J57" s="39">
        <f>'[1]Aggregate Worksheet'!I51</f>
        <v>97</v>
      </c>
      <c r="K57" s="40">
        <f>'[1]Aggregate Worksheet'!J51</f>
        <v>0.46190476190476193</v>
      </c>
      <c r="L57" s="39">
        <f>'[1]Aggregate Worksheet'!K51</f>
        <v>416</v>
      </c>
      <c r="M57" s="39">
        <f>'[1]Aggregate Worksheet'!L51</f>
        <v>183</v>
      </c>
      <c r="N57" s="40">
        <f>'[1]Aggregate Worksheet'!M51</f>
        <v>0.43990384615384615</v>
      </c>
      <c r="O57" s="39">
        <f>'[1]Aggregate Worksheet'!N51</f>
        <v>7</v>
      </c>
      <c r="P57" s="116">
        <f>'[1]Aggregate Worksheet'!O51</f>
        <v>0</v>
      </c>
      <c r="Q57" s="114">
        <f>'[1]Aggregate Worksheet'!P51</f>
        <v>1559</v>
      </c>
    </row>
    <row r="58" spans="2:17" ht="12.75">
      <c r="B58" s="38" t="s">
        <v>130</v>
      </c>
      <c r="C58" s="39">
        <f>'[1]Aggregate Worksheet'!B52</f>
        <v>18763</v>
      </c>
      <c r="D58" s="39">
        <f>'[1]Aggregate Worksheet'!C52</f>
        <v>6776</v>
      </c>
      <c r="E58" s="40">
        <f>'[1]Aggregate Worksheet'!D52</f>
        <v>0.3611362788466663</v>
      </c>
      <c r="F58" s="39">
        <f>'[1]Aggregate Worksheet'!E52</f>
        <v>3571</v>
      </c>
      <c r="G58" s="39">
        <f>'[1]Aggregate Worksheet'!F52</f>
        <v>318</v>
      </c>
      <c r="H58" s="40">
        <f>'[1]Aggregate Worksheet'!G52</f>
        <v>0.08905068608232988</v>
      </c>
      <c r="I58" s="39">
        <f>'[1]Aggregate Worksheet'!H52</f>
        <v>545</v>
      </c>
      <c r="J58" s="39">
        <f>'[1]Aggregate Worksheet'!I52</f>
        <v>152</v>
      </c>
      <c r="K58" s="40">
        <f>'[1]Aggregate Worksheet'!J52</f>
        <v>0.27889908256880735</v>
      </c>
      <c r="L58" s="39">
        <f>'[1]Aggregate Worksheet'!K52</f>
        <v>878</v>
      </c>
      <c r="M58" s="39">
        <f>'[1]Aggregate Worksheet'!L52</f>
        <v>379</v>
      </c>
      <c r="N58" s="40">
        <f>'[1]Aggregate Worksheet'!M52</f>
        <v>0.4316628701594533</v>
      </c>
      <c r="O58" s="39">
        <f>'[1]Aggregate Worksheet'!N52</f>
        <v>5</v>
      </c>
      <c r="P58" s="116">
        <f>'[1]Aggregate Worksheet'!O52</f>
        <v>16</v>
      </c>
      <c r="Q58" s="114">
        <f>'[1]Aggregate Worksheet'!P52</f>
        <v>7561</v>
      </c>
    </row>
    <row r="59" spans="2:17" ht="12.75">
      <c r="B59" s="42" t="s">
        <v>131</v>
      </c>
      <c r="C59" s="41">
        <f>'[1]Aggregate Worksheet'!B53</f>
        <v>2814</v>
      </c>
      <c r="D59" s="41">
        <f>'[1]Aggregate Worksheet'!C53</f>
        <v>781</v>
      </c>
      <c r="E59" s="34">
        <f>'[1]Aggregate Worksheet'!D53</f>
        <v>0.2775408670931059</v>
      </c>
      <c r="F59" s="41">
        <f>'[1]Aggregate Worksheet'!E53</f>
        <v>840</v>
      </c>
      <c r="G59" s="41">
        <f>'[1]Aggregate Worksheet'!F53</f>
        <v>165</v>
      </c>
      <c r="H59" s="34">
        <f>'[1]Aggregate Worksheet'!G53</f>
        <v>0.19642857142857142</v>
      </c>
      <c r="I59" s="41">
        <f>'[1]Aggregate Worksheet'!H53</f>
        <v>31</v>
      </c>
      <c r="J59" s="41">
        <f>'[1]Aggregate Worksheet'!I53</f>
        <v>9</v>
      </c>
      <c r="K59" s="34">
        <f>'[1]Aggregate Worksheet'!J53</f>
        <v>0.2903225806451613</v>
      </c>
      <c r="L59" s="41">
        <f>'[1]Aggregate Worksheet'!K53</f>
        <v>102</v>
      </c>
      <c r="M59" s="41">
        <f>'[1]Aggregate Worksheet'!L53</f>
        <v>53</v>
      </c>
      <c r="N59" s="34">
        <f>'[1]Aggregate Worksheet'!M53</f>
        <v>0.5196078431372549</v>
      </c>
      <c r="O59" s="41">
        <f>'[1]Aggregate Worksheet'!N53</f>
        <v>14</v>
      </c>
      <c r="P59" s="117">
        <f>'[1]Aggregate Worksheet'!O53</f>
        <v>5</v>
      </c>
      <c r="Q59" s="115">
        <f>'[1]Aggregate Worksheet'!P53</f>
        <v>1136</v>
      </c>
    </row>
    <row r="60" spans="2:17" ht="12.75">
      <c r="B60" s="35" t="s">
        <v>107</v>
      </c>
      <c r="C60" s="36">
        <f>SUM(C61:C75)</f>
        <v>84070</v>
      </c>
      <c r="D60" s="36">
        <f aca="true" t="shared" si="3" ref="D60:Q60">SUM(D61:D75)</f>
        <v>30457</v>
      </c>
      <c r="E60" s="37">
        <f>D60/C60</f>
        <v>0.36228143213988345</v>
      </c>
      <c r="F60" s="36">
        <f t="shared" si="3"/>
        <v>52181</v>
      </c>
      <c r="G60" s="36">
        <f t="shared" si="3"/>
        <v>25753</v>
      </c>
      <c r="H60" s="37">
        <f>G60/F60</f>
        <v>0.4935321285525383</v>
      </c>
      <c r="I60" s="36">
        <f t="shared" si="3"/>
        <v>7011</v>
      </c>
      <c r="J60" s="36">
        <f t="shared" si="3"/>
        <v>2318</v>
      </c>
      <c r="K60" s="37">
        <f>J60/I60</f>
        <v>0.33062330623306235</v>
      </c>
      <c r="L60" s="36">
        <f t="shared" si="3"/>
        <v>5530</v>
      </c>
      <c r="M60" s="36">
        <f t="shared" si="3"/>
        <v>2340</v>
      </c>
      <c r="N60" s="37">
        <f>M60/L60</f>
        <v>0.4231464737793852</v>
      </c>
      <c r="O60" s="36">
        <f t="shared" si="3"/>
        <v>568</v>
      </c>
      <c r="P60" s="118">
        <f t="shared" si="3"/>
        <v>118</v>
      </c>
      <c r="Q60" s="113">
        <f t="shared" si="3"/>
        <v>32099</v>
      </c>
    </row>
    <row r="61" spans="2:17" ht="12.75">
      <c r="B61" s="38" t="s">
        <v>132</v>
      </c>
      <c r="C61" s="39">
        <f>'[1]Aggregate Worksheet'!B54</f>
        <v>2964</v>
      </c>
      <c r="D61" s="39">
        <f>'[1]Aggregate Worksheet'!C54</f>
        <v>997</v>
      </c>
      <c r="E61" s="40">
        <f>'[1]Aggregate Worksheet'!D54</f>
        <v>0.3363697705802969</v>
      </c>
      <c r="F61" s="39">
        <f>'[1]Aggregate Worksheet'!E54</f>
        <v>494</v>
      </c>
      <c r="G61" s="39">
        <f>'[1]Aggregate Worksheet'!F54</f>
        <v>48</v>
      </c>
      <c r="H61" s="40">
        <f>'[1]Aggregate Worksheet'!G54</f>
        <v>0.09716599190283401</v>
      </c>
      <c r="I61" s="39">
        <f>'[1]Aggregate Worksheet'!H54</f>
        <v>127</v>
      </c>
      <c r="J61" s="39">
        <f>'[1]Aggregate Worksheet'!I54</f>
        <v>14</v>
      </c>
      <c r="K61" s="40">
        <f>'[1]Aggregate Worksheet'!J54</f>
        <v>0.11023622047244094</v>
      </c>
      <c r="L61" s="39">
        <f>'[1]Aggregate Worksheet'!K54</f>
        <v>221</v>
      </c>
      <c r="M61" s="39">
        <f>'[1]Aggregate Worksheet'!L54</f>
        <v>109</v>
      </c>
      <c r="N61" s="40">
        <f>'[1]Aggregate Worksheet'!M54</f>
        <v>0.49321266968325794</v>
      </c>
      <c r="O61" s="39">
        <f>'[1]Aggregate Worksheet'!N54</f>
        <v>25</v>
      </c>
      <c r="P61" s="116">
        <f>'[1]Aggregate Worksheet'!O54</f>
        <v>0</v>
      </c>
      <c r="Q61" s="114">
        <f>'[1]Aggregate Worksheet'!P54</f>
        <v>1913</v>
      </c>
    </row>
    <row r="62" spans="2:17" ht="12.75">
      <c r="B62" s="38" t="s">
        <v>133</v>
      </c>
      <c r="C62" s="39">
        <f>'[1]Aggregate Worksheet'!B55</f>
        <v>1371</v>
      </c>
      <c r="D62" s="39">
        <f>'[1]Aggregate Worksheet'!C55</f>
        <v>630</v>
      </c>
      <c r="E62" s="40">
        <f>'[1]Aggregate Worksheet'!D55</f>
        <v>0.45951859956236324</v>
      </c>
      <c r="F62" s="39">
        <f>'[1]Aggregate Worksheet'!E55</f>
        <v>749</v>
      </c>
      <c r="G62" s="39">
        <f>'[1]Aggregate Worksheet'!F55</f>
        <v>288</v>
      </c>
      <c r="H62" s="40">
        <f>'[1]Aggregate Worksheet'!G55</f>
        <v>0.38451268357810414</v>
      </c>
      <c r="I62" s="39">
        <f>'[1]Aggregate Worksheet'!H55</f>
        <v>281</v>
      </c>
      <c r="J62" s="39">
        <f>'[1]Aggregate Worksheet'!I55</f>
        <v>133</v>
      </c>
      <c r="K62" s="40">
        <f>'[1]Aggregate Worksheet'!J55</f>
        <v>0.47330960854092524</v>
      </c>
      <c r="L62" s="39">
        <f>'[1]Aggregate Worksheet'!K55</f>
        <v>91</v>
      </c>
      <c r="M62" s="39">
        <f>'[1]Aggregate Worksheet'!L55</f>
        <v>54</v>
      </c>
      <c r="N62" s="40">
        <f>'[1]Aggregate Worksheet'!M55</f>
        <v>0.5934065934065934</v>
      </c>
      <c r="O62" s="39">
        <f>'[1]Aggregate Worksheet'!N55</f>
        <v>13</v>
      </c>
      <c r="P62" s="116">
        <f>'[1]Aggregate Worksheet'!O55</f>
        <v>4</v>
      </c>
      <c r="Q62" s="114">
        <f>'[1]Aggregate Worksheet'!P55</f>
        <v>190</v>
      </c>
    </row>
    <row r="63" spans="2:17" ht="12.75">
      <c r="B63" s="38" t="s">
        <v>134</v>
      </c>
      <c r="C63" s="39">
        <f>'[1]Aggregate Worksheet'!B56</f>
        <v>1344</v>
      </c>
      <c r="D63" s="39">
        <f>'[1]Aggregate Worksheet'!C56</f>
        <v>226</v>
      </c>
      <c r="E63" s="40">
        <f>'[1]Aggregate Worksheet'!D56</f>
        <v>0.16815476190476192</v>
      </c>
      <c r="F63" s="39">
        <f>'[1]Aggregate Worksheet'!E56</f>
        <v>769</v>
      </c>
      <c r="G63" s="39">
        <f>'[1]Aggregate Worksheet'!F56</f>
        <v>63</v>
      </c>
      <c r="H63" s="40">
        <f>'[1]Aggregate Worksheet'!G56</f>
        <v>0.08192457737321196</v>
      </c>
      <c r="I63" s="39">
        <f>'[1]Aggregate Worksheet'!H56</f>
        <v>121</v>
      </c>
      <c r="J63" s="39">
        <f>'[1]Aggregate Worksheet'!I56</f>
        <v>13</v>
      </c>
      <c r="K63" s="40">
        <f>'[1]Aggregate Worksheet'!J56</f>
        <v>0.10743801652892562</v>
      </c>
      <c r="L63" s="39">
        <f>'[1]Aggregate Worksheet'!K56</f>
        <v>70</v>
      </c>
      <c r="M63" s="39">
        <f>'[1]Aggregate Worksheet'!L56</f>
        <v>15</v>
      </c>
      <c r="N63" s="40">
        <f>'[1]Aggregate Worksheet'!M56</f>
        <v>0.21428571428571427</v>
      </c>
      <c r="O63" s="39">
        <f>'[1]Aggregate Worksheet'!N56</f>
        <v>8</v>
      </c>
      <c r="P63" s="116">
        <f>'[1]Aggregate Worksheet'!O56</f>
        <v>0</v>
      </c>
      <c r="Q63" s="114">
        <f>'[1]Aggregate Worksheet'!P56</f>
        <v>523</v>
      </c>
    </row>
    <row r="64" spans="2:17" ht="12.75">
      <c r="B64" s="38" t="s">
        <v>135</v>
      </c>
      <c r="C64" s="39">
        <f>'[1]Aggregate Worksheet'!B57</f>
        <v>6475</v>
      </c>
      <c r="D64" s="39">
        <f>'[1]Aggregate Worksheet'!C57</f>
        <v>2058</v>
      </c>
      <c r="E64" s="40">
        <f>'[1]Aggregate Worksheet'!D57</f>
        <v>0.3178378378378378</v>
      </c>
      <c r="F64" s="39">
        <f>'[1]Aggregate Worksheet'!E57</f>
        <v>2250</v>
      </c>
      <c r="G64" s="39">
        <f>'[1]Aggregate Worksheet'!F57</f>
        <v>495</v>
      </c>
      <c r="H64" s="40">
        <f>'[1]Aggregate Worksheet'!G57</f>
        <v>0.22</v>
      </c>
      <c r="I64" s="39">
        <f>'[1]Aggregate Worksheet'!H57</f>
        <v>1079</v>
      </c>
      <c r="J64" s="39">
        <f>'[1]Aggregate Worksheet'!I57</f>
        <v>121</v>
      </c>
      <c r="K64" s="40">
        <f>'[1]Aggregate Worksheet'!J57</f>
        <v>0.11214087117701575</v>
      </c>
      <c r="L64" s="39">
        <f>'[1]Aggregate Worksheet'!K57</f>
        <v>202</v>
      </c>
      <c r="M64" s="39">
        <f>'[1]Aggregate Worksheet'!L57</f>
        <v>96</v>
      </c>
      <c r="N64" s="40">
        <f>'[1]Aggregate Worksheet'!M57</f>
        <v>0.4752475247524752</v>
      </c>
      <c r="O64" s="39">
        <f>'[1]Aggregate Worksheet'!N57</f>
        <v>10</v>
      </c>
      <c r="P64" s="116">
        <f>'[1]Aggregate Worksheet'!O57</f>
        <v>7</v>
      </c>
      <c r="Q64" s="114">
        <f>'[1]Aggregate Worksheet'!P57</f>
        <v>3577</v>
      </c>
    </row>
    <row r="65" spans="2:17" ht="12.75">
      <c r="B65" s="38" t="s">
        <v>136</v>
      </c>
      <c r="C65" s="39">
        <f>'[1]Aggregate Worksheet'!B58</f>
        <v>1661</v>
      </c>
      <c r="D65" s="39">
        <f>'[1]Aggregate Worksheet'!C58</f>
        <v>418</v>
      </c>
      <c r="E65" s="40">
        <f>'[1]Aggregate Worksheet'!D58</f>
        <v>0.25165562913907286</v>
      </c>
      <c r="F65" s="39">
        <f>'[1]Aggregate Worksheet'!E58</f>
        <v>662</v>
      </c>
      <c r="G65" s="39">
        <f>'[1]Aggregate Worksheet'!F58</f>
        <v>12</v>
      </c>
      <c r="H65" s="40">
        <f>'[1]Aggregate Worksheet'!G58</f>
        <v>0.01812688821752266</v>
      </c>
      <c r="I65" s="39">
        <f>'[1]Aggregate Worksheet'!H58</f>
        <v>41</v>
      </c>
      <c r="J65" s="39">
        <f>'[1]Aggregate Worksheet'!I58</f>
        <v>1</v>
      </c>
      <c r="K65" s="40">
        <f>'[1]Aggregate Worksheet'!J58</f>
        <v>0.024390243902439025</v>
      </c>
      <c r="L65" s="39">
        <f>'[1]Aggregate Worksheet'!K58</f>
        <v>244</v>
      </c>
      <c r="M65" s="39">
        <f>'[1]Aggregate Worksheet'!L58</f>
        <v>19</v>
      </c>
      <c r="N65" s="40">
        <f>'[1]Aggregate Worksheet'!M58</f>
        <v>0.0778688524590164</v>
      </c>
      <c r="O65" s="39">
        <f>'[1]Aggregate Worksheet'!N58</f>
        <v>9</v>
      </c>
      <c r="P65" s="116">
        <f>'[1]Aggregate Worksheet'!O58</f>
        <v>2</v>
      </c>
      <c r="Q65" s="114">
        <f>'[1]Aggregate Worksheet'!P58</f>
        <v>243</v>
      </c>
    </row>
    <row r="66" spans="2:17" ht="12.75">
      <c r="B66" s="38" t="s">
        <v>137</v>
      </c>
      <c r="C66" s="39">
        <f>'[1]Aggregate Worksheet'!B59</f>
        <v>2619</v>
      </c>
      <c r="D66" s="39">
        <f>'[1]Aggregate Worksheet'!C59</f>
        <v>1012</v>
      </c>
      <c r="E66" s="40">
        <f>'[1]Aggregate Worksheet'!D59</f>
        <v>0.3864070255822833</v>
      </c>
      <c r="F66" s="39">
        <f>'[1]Aggregate Worksheet'!E59</f>
        <v>448</v>
      </c>
      <c r="G66" s="39">
        <f>'[1]Aggregate Worksheet'!F59</f>
        <v>75</v>
      </c>
      <c r="H66" s="40">
        <f>'[1]Aggregate Worksheet'!G59</f>
        <v>0.16741071428571427</v>
      </c>
      <c r="I66" s="39">
        <f>'[1]Aggregate Worksheet'!H59</f>
        <v>192</v>
      </c>
      <c r="J66" s="39">
        <f>'[1]Aggregate Worksheet'!I59</f>
        <v>29</v>
      </c>
      <c r="K66" s="40">
        <f>'[1]Aggregate Worksheet'!J59</f>
        <v>0.15104166666666666</v>
      </c>
      <c r="L66" s="39">
        <f>'[1]Aggregate Worksheet'!K59</f>
        <v>207</v>
      </c>
      <c r="M66" s="39">
        <f>'[1]Aggregate Worksheet'!L59</f>
        <v>144</v>
      </c>
      <c r="N66" s="40">
        <f>'[1]Aggregate Worksheet'!M59</f>
        <v>0.6956521739130435</v>
      </c>
      <c r="O66" s="39">
        <f>'[1]Aggregate Worksheet'!N59</f>
        <v>2</v>
      </c>
      <c r="P66" s="116">
        <f>'[1]Aggregate Worksheet'!O59</f>
        <v>0</v>
      </c>
      <c r="Q66" s="114">
        <f>'[1]Aggregate Worksheet'!P59</f>
        <v>726</v>
      </c>
    </row>
    <row r="67" spans="2:17" ht="12.75">
      <c r="B67" s="38" t="s">
        <v>138</v>
      </c>
      <c r="C67" s="39">
        <f>'[1]Aggregate Worksheet'!B60</f>
        <v>8253</v>
      </c>
      <c r="D67" s="39">
        <f>'[1]Aggregate Worksheet'!C60</f>
        <v>2952</v>
      </c>
      <c r="E67" s="40">
        <f>'[1]Aggregate Worksheet'!D60</f>
        <v>0.35768811341330425</v>
      </c>
      <c r="F67" s="39">
        <f>'[1]Aggregate Worksheet'!E60</f>
        <v>3162</v>
      </c>
      <c r="G67" s="39">
        <f>'[1]Aggregate Worksheet'!F60</f>
        <v>479</v>
      </c>
      <c r="H67" s="40">
        <f>'[1]Aggregate Worksheet'!G60</f>
        <v>0.1514864010120177</v>
      </c>
      <c r="I67" s="39">
        <f>'[1]Aggregate Worksheet'!H60</f>
        <v>62</v>
      </c>
      <c r="J67" s="39">
        <f>'[1]Aggregate Worksheet'!I60</f>
        <v>38</v>
      </c>
      <c r="K67" s="40">
        <f>'[1]Aggregate Worksheet'!J60</f>
        <v>0.6129032258064516</v>
      </c>
      <c r="L67" s="39">
        <f>'[1]Aggregate Worksheet'!K60</f>
        <v>806</v>
      </c>
      <c r="M67" s="39">
        <f>'[1]Aggregate Worksheet'!L60</f>
        <v>457</v>
      </c>
      <c r="N67" s="40">
        <f>'[1]Aggregate Worksheet'!M60</f>
        <v>0.5669975186104218</v>
      </c>
      <c r="O67" s="39">
        <f>'[1]Aggregate Worksheet'!N60</f>
        <v>11</v>
      </c>
      <c r="P67" s="116">
        <f>'[1]Aggregate Worksheet'!O60</f>
        <v>0</v>
      </c>
      <c r="Q67" s="114">
        <f>'[1]Aggregate Worksheet'!P60</f>
        <v>4831</v>
      </c>
    </row>
    <row r="68" spans="2:17" ht="12.75">
      <c r="B68" s="46" t="s">
        <v>139</v>
      </c>
      <c r="C68" s="39">
        <f>'[1]Aggregate Worksheet'!B61</f>
        <v>1458</v>
      </c>
      <c r="D68" s="39">
        <f>'[1]Aggregate Worksheet'!C61</f>
        <v>346</v>
      </c>
      <c r="E68" s="40">
        <f>'[1]Aggregate Worksheet'!D61</f>
        <v>0.23731138545953362</v>
      </c>
      <c r="F68" s="39">
        <f>'[1]Aggregate Worksheet'!E61</f>
        <v>22096</v>
      </c>
      <c r="G68" s="39">
        <f>'[1]Aggregate Worksheet'!F61</f>
        <v>18716</v>
      </c>
      <c r="H68" s="40">
        <f>'[1]Aggregate Worksheet'!G61</f>
        <v>0.8470311368573498</v>
      </c>
      <c r="I68" s="39">
        <f>'[1]Aggregate Worksheet'!H61</f>
        <v>81</v>
      </c>
      <c r="J68" s="39">
        <f>'[1]Aggregate Worksheet'!I61</f>
        <v>12</v>
      </c>
      <c r="K68" s="40">
        <f>'[1]Aggregate Worksheet'!J61</f>
        <v>0.14814814814814814</v>
      </c>
      <c r="L68" s="39">
        <f>'[1]Aggregate Worksheet'!K61</f>
        <v>507</v>
      </c>
      <c r="M68" s="39">
        <f>'[1]Aggregate Worksheet'!L61</f>
        <v>134</v>
      </c>
      <c r="N68" s="40">
        <f>'[1]Aggregate Worksheet'!M61</f>
        <v>0.26429980276134124</v>
      </c>
      <c r="O68" s="39">
        <f>'[1]Aggregate Worksheet'!N61</f>
        <v>304</v>
      </c>
      <c r="P68" s="116">
        <f>'[1]Aggregate Worksheet'!O61</f>
        <v>51</v>
      </c>
      <c r="Q68" s="114">
        <f>'[1]Aggregate Worksheet'!P61</f>
        <v>979</v>
      </c>
    </row>
    <row r="69" spans="2:17" ht="12.75">
      <c r="B69" s="38" t="s">
        <v>140</v>
      </c>
      <c r="C69" s="39">
        <f>'[1]Aggregate Worksheet'!B62</f>
        <v>14863</v>
      </c>
      <c r="D69" s="39">
        <f>'[1]Aggregate Worksheet'!C62</f>
        <v>7024</v>
      </c>
      <c r="E69" s="40">
        <f>'[1]Aggregate Worksheet'!D62</f>
        <v>0.4725829240395613</v>
      </c>
      <c r="F69" s="39">
        <f>'[1]Aggregate Worksheet'!E62</f>
        <v>5144</v>
      </c>
      <c r="G69" s="39">
        <f>'[1]Aggregate Worksheet'!F62</f>
        <v>1874</v>
      </c>
      <c r="H69" s="40">
        <f>'[1]Aggregate Worksheet'!G62</f>
        <v>0.3643079315707621</v>
      </c>
      <c r="I69" s="39">
        <f>'[1]Aggregate Worksheet'!H62</f>
        <v>1431</v>
      </c>
      <c r="J69" s="39">
        <f>'[1]Aggregate Worksheet'!I62</f>
        <v>729</v>
      </c>
      <c r="K69" s="40">
        <f>'[1]Aggregate Worksheet'!J62</f>
        <v>0.5094339622641509</v>
      </c>
      <c r="L69" s="39">
        <f>'[1]Aggregate Worksheet'!K62</f>
        <v>680</v>
      </c>
      <c r="M69" s="39">
        <f>'[1]Aggregate Worksheet'!L62</f>
        <v>413</v>
      </c>
      <c r="N69" s="40">
        <f>'[1]Aggregate Worksheet'!M62</f>
        <v>0.6073529411764705</v>
      </c>
      <c r="O69" s="39">
        <f>'[1]Aggregate Worksheet'!N62</f>
        <v>36</v>
      </c>
      <c r="P69" s="116">
        <f>'[1]Aggregate Worksheet'!O62</f>
        <v>15</v>
      </c>
      <c r="Q69" s="114">
        <f>'[1]Aggregate Worksheet'!P62</f>
        <v>4086</v>
      </c>
    </row>
    <row r="70" spans="2:17" ht="12.75">
      <c r="B70" s="38" t="s">
        <v>141</v>
      </c>
      <c r="C70" s="39">
        <f>'[1]Aggregate Worksheet'!B63</f>
        <v>8396</v>
      </c>
      <c r="D70" s="39">
        <f>'[1]Aggregate Worksheet'!C63</f>
        <v>2673</v>
      </c>
      <c r="E70" s="40">
        <f>'[1]Aggregate Worksheet'!D63</f>
        <v>0.3183658885183421</v>
      </c>
      <c r="F70" s="39">
        <f>'[1]Aggregate Worksheet'!E63</f>
        <v>1999</v>
      </c>
      <c r="G70" s="39">
        <f>'[1]Aggregate Worksheet'!F63</f>
        <v>103</v>
      </c>
      <c r="H70" s="40">
        <f>'[1]Aggregate Worksheet'!G63</f>
        <v>0.05152576288144072</v>
      </c>
      <c r="I70" s="39">
        <f>'[1]Aggregate Worksheet'!H63</f>
        <v>250</v>
      </c>
      <c r="J70" s="39">
        <f>'[1]Aggregate Worksheet'!I63</f>
        <v>43</v>
      </c>
      <c r="K70" s="40">
        <f>'[1]Aggregate Worksheet'!J63</f>
        <v>0.172</v>
      </c>
      <c r="L70" s="39">
        <f>'[1]Aggregate Worksheet'!K63</f>
        <v>489</v>
      </c>
      <c r="M70" s="39">
        <f>'[1]Aggregate Worksheet'!L63</f>
        <v>160</v>
      </c>
      <c r="N70" s="40">
        <f>'[1]Aggregate Worksheet'!M63</f>
        <v>0.32719836400818</v>
      </c>
      <c r="O70" s="39">
        <f>'[1]Aggregate Worksheet'!N63</f>
        <v>10</v>
      </c>
      <c r="P70" s="116">
        <f>'[1]Aggregate Worksheet'!O63</f>
        <v>2</v>
      </c>
      <c r="Q70" s="114">
        <f>'[1]Aggregate Worksheet'!P63</f>
        <v>2955</v>
      </c>
    </row>
    <row r="71" spans="2:17" ht="12.75">
      <c r="B71" s="38" t="s">
        <v>142</v>
      </c>
      <c r="C71" s="39">
        <f>'[1]Aggregate Worksheet'!B64</f>
        <v>6015</v>
      </c>
      <c r="D71" s="39">
        <f>'[1]Aggregate Worksheet'!C64</f>
        <v>2187</v>
      </c>
      <c r="E71" s="40">
        <f>'[1]Aggregate Worksheet'!D64</f>
        <v>0.3635910224438903</v>
      </c>
      <c r="F71" s="39">
        <f>'[1]Aggregate Worksheet'!E64</f>
        <v>3304</v>
      </c>
      <c r="G71" s="39">
        <f>'[1]Aggregate Worksheet'!F64</f>
        <v>1305</v>
      </c>
      <c r="H71" s="40">
        <f>'[1]Aggregate Worksheet'!G64</f>
        <v>0.39497578692493945</v>
      </c>
      <c r="I71" s="39">
        <f>'[1]Aggregate Worksheet'!H64</f>
        <v>466</v>
      </c>
      <c r="J71" s="39">
        <f>'[1]Aggregate Worksheet'!I64</f>
        <v>149</v>
      </c>
      <c r="K71" s="40">
        <f>'[1]Aggregate Worksheet'!J64</f>
        <v>0.3197424892703863</v>
      </c>
      <c r="L71" s="39">
        <f>'[1]Aggregate Worksheet'!K64</f>
        <v>455</v>
      </c>
      <c r="M71" s="39">
        <f>'[1]Aggregate Worksheet'!L64</f>
        <v>218</v>
      </c>
      <c r="N71" s="40">
        <f>'[1]Aggregate Worksheet'!M64</f>
        <v>0.47912087912087914</v>
      </c>
      <c r="O71" s="39">
        <f>'[1]Aggregate Worksheet'!N64</f>
        <v>28</v>
      </c>
      <c r="P71" s="116">
        <f>'[1]Aggregate Worksheet'!O64</f>
        <v>35</v>
      </c>
      <c r="Q71" s="114">
        <f>'[1]Aggregate Worksheet'!P64</f>
        <v>3757</v>
      </c>
    </row>
    <row r="72" spans="2:17" ht="12.75">
      <c r="B72" s="38" t="s">
        <v>143</v>
      </c>
      <c r="C72" s="39">
        <f>'[1]Aggregate Worksheet'!B65</f>
        <v>4248</v>
      </c>
      <c r="D72" s="39">
        <f>'[1]Aggregate Worksheet'!C65</f>
        <v>1784</v>
      </c>
      <c r="E72" s="40">
        <f>'[1]Aggregate Worksheet'!D65</f>
        <v>0.4199623352165725</v>
      </c>
      <c r="F72" s="39">
        <f>'[1]Aggregate Worksheet'!E65</f>
        <v>789</v>
      </c>
      <c r="G72" s="39">
        <f>'[1]Aggregate Worksheet'!F65</f>
        <v>107</v>
      </c>
      <c r="H72" s="40">
        <f>'[1]Aggregate Worksheet'!G65</f>
        <v>0.13561470215462612</v>
      </c>
      <c r="I72" s="39">
        <f>'[1]Aggregate Worksheet'!H65</f>
        <v>135</v>
      </c>
      <c r="J72" s="39">
        <f>'[1]Aggregate Worksheet'!I65</f>
        <v>9</v>
      </c>
      <c r="K72" s="40">
        <f>'[1]Aggregate Worksheet'!J65</f>
        <v>0.06666666666666667</v>
      </c>
      <c r="L72" s="39">
        <f>'[1]Aggregate Worksheet'!K65</f>
        <v>169</v>
      </c>
      <c r="M72" s="39">
        <f>'[1]Aggregate Worksheet'!L65</f>
        <v>58</v>
      </c>
      <c r="N72" s="40">
        <f>'[1]Aggregate Worksheet'!M65</f>
        <v>0.3431952662721893</v>
      </c>
      <c r="O72" s="39">
        <f>'[1]Aggregate Worksheet'!N65</f>
        <v>0</v>
      </c>
      <c r="P72" s="116">
        <f>'[1]Aggregate Worksheet'!O65</f>
        <v>0</v>
      </c>
      <c r="Q72" s="114">
        <f>'[1]Aggregate Worksheet'!P65</f>
        <v>1032</v>
      </c>
    </row>
    <row r="73" spans="2:17" ht="13.5" customHeight="1">
      <c r="B73" s="38" t="s">
        <v>144</v>
      </c>
      <c r="C73" s="39">
        <f>'[1]Aggregate Worksheet'!B66</f>
        <v>4635</v>
      </c>
      <c r="D73" s="39">
        <f>'[1]Aggregate Worksheet'!C66</f>
        <v>1552</v>
      </c>
      <c r="E73" s="40">
        <f>'[1]Aggregate Worksheet'!D66</f>
        <v>0.3348435814455232</v>
      </c>
      <c r="F73" s="39">
        <f>'[1]Aggregate Worksheet'!E66</f>
        <v>2263</v>
      </c>
      <c r="G73" s="39">
        <f>'[1]Aggregate Worksheet'!F66</f>
        <v>429</v>
      </c>
      <c r="H73" s="40">
        <f>'[1]Aggregate Worksheet'!G66</f>
        <v>0.18957136544410075</v>
      </c>
      <c r="I73" s="39">
        <f>'[1]Aggregate Worksheet'!H66</f>
        <v>90</v>
      </c>
      <c r="J73" s="39">
        <f>'[1]Aggregate Worksheet'!I66</f>
        <v>0</v>
      </c>
      <c r="K73" s="40">
        <f>'[1]Aggregate Worksheet'!J66</f>
        <v>0</v>
      </c>
      <c r="L73" s="39">
        <f>'[1]Aggregate Worksheet'!K66</f>
        <v>465</v>
      </c>
      <c r="M73" s="39">
        <f>'[1]Aggregate Worksheet'!L66</f>
        <v>124</v>
      </c>
      <c r="N73" s="40">
        <f>'[1]Aggregate Worksheet'!M66</f>
        <v>0.26666666666666666</v>
      </c>
      <c r="O73" s="39">
        <f>'[1]Aggregate Worksheet'!N66</f>
        <v>0</v>
      </c>
      <c r="P73" s="116">
        <f>'[1]Aggregate Worksheet'!O66</f>
        <v>1</v>
      </c>
      <c r="Q73" s="114">
        <f>'[1]Aggregate Worksheet'!P66</f>
        <v>1051</v>
      </c>
    </row>
    <row r="74" spans="2:17" ht="12.75">
      <c r="B74" s="38" t="s">
        <v>145</v>
      </c>
      <c r="C74" s="39">
        <f>'[1]Aggregate Worksheet'!B67</f>
        <v>9852</v>
      </c>
      <c r="D74" s="39">
        <f>'[1]Aggregate Worksheet'!C67</f>
        <v>3174</v>
      </c>
      <c r="E74" s="40">
        <f>'[1]Aggregate Worksheet'!D67</f>
        <v>0.3221680876979294</v>
      </c>
      <c r="F74" s="39">
        <f>'[1]Aggregate Worksheet'!E67</f>
        <v>2277</v>
      </c>
      <c r="G74" s="39">
        <f>'[1]Aggregate Worksheet'!F67</f>
        <v>139</v>
      </c>
      <c r="H74" s="40">
        <f>'[1]Aggregate Worksheet'!G67</f>
        <v>0.06104523495827844</v>
      </c>
      <c r="I74" s="39">
        <f>'[1]Aggregate Worksheet'!H67</f>
        <v>909</v>
      </c>
      <c r="J74" s="39">
        <f>'[1]Aggregate Worksheet'!I67</f>
        <v>70</v>
      </c>
      <c r="K74" s="40">
        <f>'[1]Aggregate Worksheet'!J67</f>
        <v>0.07700770077007701</v>
      </c>
      <c r="L74" s="39">
        <f>'[1]Aggregate Worksheet'!K67</f>
        <v>524</v>
      </c>
      <c r="M74" s="39">
        <f>'[1]Aggregate Worksheet'!L67</f>
        <v>163</v>
      </c>
      <c r="N74" s="40">
        <f>'[1]Aggregate Worksheet'!M67</f>
        <v>0.3110687022900763</v>
      </c>
      <c r="O74" s="39">
        <f>'[1]Aggregate Worksheet'!N67</f>
        <v>4</v>
      </c>
      <c r="P74" s="116">
        <f>'[1]Aggregate Worksheet'!O67</f>
        <v>0</v>
      </c>
      <c r="Q74" s="114">
        <f>'[1]Aggregate Worksheet'!P67</f>
        <v>2664</v>
      </c>
    </row>
    <row r="75" spans="2:17" ht="12.75">
      <c r="B75" s="42" t="s">
        <v>146</v>
      </c>
      <c r="C75" s="41">
        <f>'[1]Aggregate Worksheet'!B68</f>
        <v>9916</v>
      </c>
      <c r="D75" s="41">
        <f>'[1]Aggregate Worksheet'!C68</f>
        <v>3424</v>
      </c>
      <c r="E75" s="34">
        <f>'[1]Aggregate Worksheet'!D68</f>
        <v>0.34530052440500203</v>
      </c>
      <c r="F75" s="41">
        <f>'[1]Aggregate Worksheet'!E68</f>
        <v>5775</v>
      </c>
      <c r="G75" s="41">
        <f>'[1]Aggregate Worksheet'!F68</f>
        <v>1620</v>
      </c>
      <c r="H75" s="34">
        <f>'[1]Aggregate Worksheet'!G68</f>
        <v>0.2805194805194805</v>
      </c>
      <c r="I75" s="41">
        <f>'[1]Aggregate Worksheet'!H68</f>
        <v>1746</v>
      </c>
      <c r="J75" s="41">
        <f>'[1]Aggregate Worksheet'!I68</f>
        <v>957</v>
      </c>
      <c r="K75" s="34">
        <f>'[1]Aggregate Worksheet'!J68</f>
        <v>0.5481099656357389</v>
      </c>
      <c r="L75" s="41">
        <f>'[1]Aggregate Worksheet'!K68</f>
        <v>400</v>
      </c>
      <c r="M75" s="41">
        <f>'[1]Aggregate Worksheet'!L68</f>
        <v>176</v>
      </c>
      <c r="N75" s="34">
        <f>'[1]Aggregate Worksheet'!M68</f>
        <v>0.44</v>
      </c>
      <c r="O75" s="41">
        <f>'[1]Aggregate Worksheet'!N68</f>
        <v>108</v>
      </c>
      <c r="P75" s="117">
        <f>'[1]Aggregate Worksheet'!O68</f>
        <v>1</v>
      </c>
      <c r="Q75" s="115">
        <f>'[1]Aggregate Worksheet'!P68</f>
        <v>3572</v>
      </c>
    </row>
    <row r="76" spans="2:17" ht="12.75">
      <c r="B76" s="42" t="s">
        <v>30</v>
      </c>
      <c r="C76" s="41">
        <f>'[1]Aggregate Worksheet'!B69</f>
        <v>2</v>
      </c>
      <c r="D76" s="41">
        <f>'[1]Aggregate Worksheet'!C69</f>
        <v>1</v>
      </c>
      <c r="E76" s="34">
        <f>'[1]Aggregate Worksheet'!D69</f>
        <v>0.5</v>
      </c>
      <c r="F76" s="41">
        <f>'[1]Aggregate Worksheet'!E69</f>
        <v>10</v>
      </c>
      <c r="G76" s="41">
        <f>'[1]Aggregate Worksheet'!F69</f>
        <v>3</v>
      </c>
      <c r="H76" s="34">
        <f>'[1]Aggregate Worksheet'!G69</f>
        <v>0.3</v>
      </c>
      <c r="I76" s="41">
        <f>'[1]Aggregate Worksheet'!H69</f>
        <v>26</v>
      </c>
      <c r="J76" s="41">
        <f>'[1]Aggregate Worksheet'!I69</f>
        <v>25</v>
      </c>
      <c r="K76" s="34">
        <f>'[1]Aggregate Worksheet'!J69</f>
        <v>0.9615384615384616</v>
      </c>
      <c r="L76" s="41">
        <f>'[1]Aggregate Worksheet'!K69</f>
        <v>47</v>
      </c>
      <c r="M76" s="41">
        <f>'[1]Aggregate Worksheet'!L69</f>
        <v>40</v>
      </c>
      <c r="N76" s="34">
        <f>'[1]Aggregate Worksheet'!M69</f>
        <v>0.851063829787234</v>
      </c>
      <c r="O76" s="41">
        <f>'[1]Aggregate Worksheet'!N69</f>
        <v>5</v>
      </c>
      <c r="P76" s="41">
        <f>'[1]Aggregate Worksheet'!O69</f>
        <v>1</v>
      </c>
      <c r="Q76" s="115">
        <f>'[1]Aggregate Worksheet'!P69</f>
        <v>21182</v>
      </c>
    </row>
    <row r="77" spans="2:17" ht="17.25" customHeight="1">
      <c r="B77" s="43"/>
      <c r="C77" s="44"/>
      <c r="D77" s="44"/>
      <c r="E77" s="44"/>
      <c r="F77" s="44"/>
      <c r="G77" s="44"/>
      <c r="H77" s="44"/>
      <c r="I77" s="44"/>
      <c r="J77" s="44"/>
      <c r="K77" s="44"/>
      <c r="L77" s="44"/>
      <c r="M77" s="44"/>
      <c r="N77" s="44"/>
      <c r="O77" s="44"/>
      <c r="P77" s="44"/>
      <c r="Q77" s="44"/>
    </row>
    <row r="78" spans="2:17" ht="39" customHeight="1">
      <c r="B78" s="47"/>
      <c r="C78" s="193" t="s">
        <v>108</v>
      </c>
      <c r="D78" s="193"/>
      <c r="E78" s="193"/>
      <c r="F78" s="193"/>
      <c r="G78" s="193"/>
      <c r="H78" s="193"/>
      <c r="I78" s="193"/>
      <c r="J78" s="193"/>
      <c r="K78" s="193"/>
      <c r="L78" s="193"/>
      <c r="M78" s="193"/>
      <c r="N78" s="193"/>
      <c r="O78" s="193"/>
      <c r="P78" s="193"/>
      <c r="Q78" s="193"/>
    </row>
    <row r="79" spans="2:17" ht="12.75">
      <c r="B79" s="93"/>
      <c r="C79" s="176" t="s">
        <v>27</v>
      </c>
      <c r="D79" s="177"/>
      <c r="E79" s="178"/>
      <c r="F79" s="176" t="s">
        <v>28</v>
      </c>
      <c r="G79" s="177"/>
      <c r="H79" s="178"/>
      <c r="I79" s="176" t="s">
        <v>29</v>
      </c>
      <c r="J79" s="177"/>
      <c r="K79" s="178"/>
      <c r="L79" s="176" t="s">
        <v>30</v>
      </c>
      <c r="M79" s="177"/>
      <c r="N79" s="178"/>
      <c r="O79" s="28" t="s">
        <v>31</v>
      </c>
      <c r="P79" s="21" t="s">
        <v>32</v>
      </c>
      <c r="Q79" s="28" t="s">
        <v>33</v>
      </c>
    </row>
    <row r="80" spans="2:17" s="32" customFormat="1" ht="53.25" customHeight="1">
      <c r="B80" s="92"/>
      <c r="C80" s="108" t="s">
        <v>34</v>
      </c>
      <c r="D80" s="31" t="s">
        <v>18</v>
      </c>
      <c r="E80" s="30" t="s">
        <v>19</v>
      </c>
      <c r="F80" s="108" t="s">
        <v>35</v>
      </c>
      <c r="G80" s="31" t="s">
        <v>18</v>
      </c>
      <c r="H80" s="30" t="s">
        <v>19</v>
      </c>
      <c r="I80" s="108" t="s">
        <v>36</v>
      </c>
      <c r="J80" s="31" t="s">
        <v>18</v>
      </c>
      <c r="K80" s="30" t="s">
        <v>19</v>
      </c>
      <c r="L80" s="108" t="s">
        <v>35</v>
      </c>
      <c r="M80" s="31" t="s">
        <v>18</v>
      </c>
      <c r="N80" s="30" t="s">
        <v>19</v>
      </c>
      <c r="O80" s="108" t="s">
        <v>34</v>
      </c>
      <c r="P80" s="108" t="s">
        <v>34</v>
      </c>
      <c r="Q80" s="48" t="s">
        <v>36</v>
      </c>
    </row>
    <row r="81" spans="2:17" s="32" customFormat="1" ht="25.5" hidden="1">
      <c r="B81" s="94"/>
      <c r="C81" s="179" t="s">
        <v>95</v>
      </c>
      <c r="D81" s="180"/>
      <c r="E81" s="181"/>
      <c r="F81" s="179" t="s">
        <v>147</v>
      </c>
      <c r="G81" s="180"/>
      <c r="H81" s="181"/>
      <c r="I81" s="182" t="s">
        <v>21</v>
      </c>
      <c r="J81" s="180"/>
      <c r="K81" s="181"/>
      <c r="L81" s="179" t="s">
        <v>20</v>
      </c>
      <c r="M81" s="180"/>
      <c r="N81" s="181"/>
      <c r="O81" s="49" t="s">
        <v>94</v>
      </c>
      <c r="P81" s="49" t="s">
        <v>22</v>
      </c>
      <c r="Q81" s="50" t="s">
        <v>23</v>
      </c>
    </row>
    <row r="82" spans="2:17" ht="12.75">
      <c r="B82" s="33" t="s">
        <v>101</v>
      </c>
      <c r="C82" s="136">
        <f>'[1]Aggregate Worksheet'!B75</f>
        <v>58087</v>
      </c>
      <c r="D82" s="136">
        <f>'[1]Aggregate Worksheet'!C75</f>
        <v>16571</v>
      </c>
      <c r="E82" s="132">
        <f>'[1]Aggregate Worksheet'!D75</f>
        <v>0.28527897808459723</v>
      </c>
      <c r="F82" s="136">
        <f>'[1]Aggregate Worksheet'!E75</f>
        <v>65814</v>
      </c>
      <c r="G82" s="136">
        <f>'[1]Aggregate Worksheet'!F75</f>
        <v>28569</v>
      </c>
      <c r="H82" s="132">
        <f>'[1]Aggregate Worksheet'!G75</f>
        <v>0.43408697237669797</v>
      </c>
      <c r="I82" s="136">
        <f>'[1]Aggregate Worksheet'!H75</f>
        <v>24797</v>
      </c>
      <c r="J82" s="136">
        <f>'[1]Aggregate Worksheet'!I75</f>
        <v>8209</v>
      </c>
      <c r="K82" s="132">
        <f>'[1]Aggregate Worksheet'!J75</f>
        <v>0.3310481106585474</v>
      </c>
      <c r="L82" s="136">
        <f>'[1]Aggregate Worksheet'!K75</f>
        <v>4523</v>
      </c>
      <c r="M82" s="136">
        <f>'[1]Aggregate Worksheet'!L75</f>
        <v>1434</v>
      </c>
      <c r="N82" s="132">
        <f>'[1]Aggregate Worksheet'!M75</f>
        <v>0.3170462082688481</v>
      </c>
      <c r="O82" s="136">
        <f>'[1]Aggregate Worksheet'!N75</f>
        <v>19688</v>
      </c>
      <c r="P82" s="136">
        <f>'[1]Aggregate Worksheet'!O75</f>
        <v>2160</v>
      </c>
      <c r="Q82" s="136">
        <f>'[1]Aggregate Worksheet'!P75</f>
        <v>794</v>
      </c>
    </row>
    <row r="83" spans="2:17" ht="12.75">
      <c r="B83" s="53" t="s">
        <v>48</v>
      </c>
      <c r="C83" s="51">
        <f>'[1]Aggregate Worksheet'!B76</f>
        <v>26201</v>
      </c>
      <c r="D83" s="51">
        <f>'[1]Aggregate Worksheet'!C76</f>
        <v>8696</v>
      </c>
      <c r="E83" s="52">
        <f>'[1]Aggregate Worksheet'!D76</f>
        <v>0.33189572917064236</v>
      </c>
      <c r="F83" s="51">
        <f>'[1]Aggregate Worksheet'!E76</f>
        <v>32996</v>
      </c>
      <c r="G83" s="51">
        <f>'[1]Aggregate Worksheet'!F76</f>
        <v>16723</v>
      </c>
      <c r="H83" s="52">
        <f>'[1]Aggregate Worksheet'!G76</f>
        <v>0.5068190083646502</v>
      </c>
      <c r="I83" s="51">
        <f>'[1]Aggregate Worksheet'!H76</f>
        <v>11221</v>
      </c>
      <c r="J83" s="51">
        <f>'[1]Aggregate Worksheet'!I76</f>
        <v>3299</v>
      </c>
      <c r="K83" s="52">
        <f>'[1]Aggregate Worksheet'!J76</f>
        <v>0.29400231708403884</v>
      </c>
      <c r="L83" s="51">
        <f>'[1]Aggregate Worksheet'!K76</f>
        <v>1404</v>
      </c>
      <c r="M83" s="51">
        <f>'[1]Aggregate Worksheet'!L76</f>
        <v>697</v>
      </c>
      <c r="N83" s="52">
        <f>'[1]Aggregate Worksheet'!M76</f>
        <v>0.4964387464387464</v>
      </c>
      <c r="O83" s="51">
        <f>'[1]Aggregate Worksheet'!N76</f>
        <v>9507</v>
      </c>
      <c r="P83" s="51">
        <f>'[1]Aggregate Worksheet'!O76</f>
        <v>1159</v>
      </c>
      <c r="Q83" s="51">
        <f>'[1]Aggregate Worksheet'!P76</f>
        <v>220</v>
      </c>
    </row>
    <row r="84" spans="1:17" ht="12.75">
      <c r="A84" s="54"/>
      <c r="B84" s="53" t="s">
        <v>124</v>
      </c>
      <c r="C84" s="51">
        <f>'[1]Aggregate Worksheet'!B77</f>
        <v>12881</v>
      </c>
      <c r="D84" s="51">
        <f>'[1]Aggregate Worksheet'!C77</f>
        <v>3011</v>
      </c>
      <c r="E84" s="52">
        <f>'[1]Aggregate Worksheet'!D77</f>
        <v>0.23375514323422095</v>
      </c>
      <c r="F84" s="51">
        <f>'[1]Aggregate Worksheet'!E77</f>
        <v>16321</v>
      </c>
      <c r="G84" s="51">
        <f>'[1]Aggregate Worksheet'!F77</f>
        <v>6170</v>
      </c>
      <c r="H84" s="52">
        <f>'[1]Aggregate Worksheet'!G77</f>
        <v>0.3780405612401201</v>
      </c>
      <c r="I84" s="51">
        <f>'[1]Aggregate Worksheet'!H77</f>
        <v>5356</v>
      </c>
      <c r="J84" s="51">
        <f>'[1]Aggregate Worksheet'!I77</f>
        <v>2096</v>
      </c>
      <c r="K84" s="52">
        <f>'[1]Aggregate Worksheet'!J77</f>
        <v>0.39133681852128455</v>
      </c>
      <c r="L84" s="51">
        <f>'[1]Aggregate Worksheet'!K77</f>
        <v>378</v>
      </c>
      <c r="M84" s="51">
        <f>'[1]Aggregate Worksheet'!L77</f>
        <v>182</v>
      </c>
      <c r="N84" s="52">
        <f>'[1]Aggregate Worksheet'!M77</f>
        <v>0.48148148148148145</v>
      </c>
      <c r="O84" s="51">
        <f>'[1]Aggregate Worksheet'!N77</f>
        <v>5543</v>
      </c>
      <c r="P84" s="51">
        <f>'[1]Aggregate Worksheet'!O77</f>
        <v>422</v>
      </c>
      <c r="Q84" s="51">
        <f>'[1]Aggregate Worksheet'!P77</f>
        <v>277</v>
      </c>
    </row>
    <row r="85" spans="2:17" ht="12.75">
      <c r="B85" s="56" t="s">
        <v>129</v>
      </c>
      <c r="C85" s="51">
        <f>'[1]Aggregate Worksheet'!B78</f>
        <v>18759</v>
      </c>
      <c r="D85" s="51">
        <f>'[1]Aggregate Worksheet'!C78</f>
        <v>4777</v>
      </c>
      <c r="E85" s="52">
        <f>'[1]Aggregate Worksheet'!D78</f>
        <v>0.25465110080494696</v>
      </c>
      <c r="F85" s="51">
        <f>'[1]Aggregate Worksheet'!E78</f>
        <v>16143</v>
      </c>
      <c r="G85" s="51">
        <f>'[1]Aggregate Worksheet'!F78</f>
        <v>5474</v>
      </c>
      <c r="H85" s="52">
        <f>'[1]Aggregate Worksheet'!G78</f>
        <v>0.3390943442978381</v>
      </c>
      <c r="I85" s="51">
        <f>'[1]Aggregate Worksheet'!H78</f>
        <v>8163</v>
      </c>
      <c r="J85" s="51">
        <f>'[1]Aggregate Worksheet'!I78</f>
        <v>2777</v>
      </c>
      <c r="K85" s="52">
        <f>'[1]Aggregate Worksheet'!J78</f>
        <v>0.34019355629057946</v>
      </c>
      <c r="L85" s="51">
        <f>'[1]Aggregate Worksheet'!K78</f>
        <v>2701</v>
      </c>
      <c r="M85" s="51">
        <f>'[1]Aggregate Worksheet'!L78</f>
        <v>535</v>
      </c>
      <c r="N85" s="52">
        <f>'[1]Aggregate Worksheet'!M78</f>
        <v>0.198074787115883</v>
      </c>
      <c r="O85" s="51">
        <f>'[1]Aggregate Worksheet'!N78</f>
        <v>4584</v>
      </c>
      <c r="P85" s="51">
        <f>'[1]Aggregate Worksheet'!O78</f>
        <v>579</v>
      </c>
      <c r="Q85" s="51">
        <f>'[1]Aggregate Worksheet'!P78</f>
        <v>297</v>
      </c>
    </row>
    <row r="86" spans="2:17" ht="12.75">
      <c r="B86" s="56" t="s">
        <v>155</v>
      </c>
      <c r="C86" s="51">
        <f>'[1]Aggregate Worksheet'!B79</f>
        <v>246</v>
      </c>
      <c r="D86" s="51">
        <f>'[1]Aggregate Worksheet'!C79</f>
        <v>87</v>
      </c>
      <c r="E86" s="52">
        <f>'[1]Aggregate Worksheet'!D79</f>
        <v>0.35365853658536583</v>
      </c>
      <c r="F86" s="51">
        <f>'[1]Aggregate Worksheet'!E79</f>
        <v>354</v>
      </c>
      <c r="G86" s="51">
        <f>'[1]Aggregate Worksheet'!F79</f>
        <v>202</v>
      </c>
      <c r="H86" s="52">
        <f>'[1]Aggregate Worksheet'!G79</f>
        <v>0.5706214689265536</v>
      </c>
      <c r="I86" s="51">
        <f>'[1]Aggregate Worksheet'!H79</f>
        <v>57</v>
      </c>
      <c r="J86" s="51">
        <f>'[1]Aggregate Worksheet'!I79</f>
        <v>37</v>
      </c>
      <c r="K86" s="52">
        <f>'[1]Aggregate Worksheet'!J79</f>
        <v>0.6491228070175439</v>
      </c>
      <c r="L86" s="51">
        <f>'[1]Aggregate Worksheet'!K79</f>
        <v>40</v>
      </c>
      <c r="M86" s="51">
        <f>'[1]Aggregate Worksheet'!L79</f>
        <v>20</v>
      </c>
      <c r="N86" s="52">
        <f>'[1]Aggregate Worksheet'!M79</f>
        <v>0.5</v>
      </c>
      <c r="O86" s="51">
        <f>'[1]Aggregate Worksheet'!N79</f>
        <v>54</v>
      </c>
      <c r="P86" s="57" t="s">
        <v>164</v>
      </c>
      <c r="Q86" s="57" t="s">
        <v>164</v>
      </c>
    </row>
    <row r="87" spans="2:17" ht="51.75" customHeight="1">
      <c r="B87" s="55"/>
      <c r="C87" s="55"/>
      <c r="D87" s="55"/>
      <c r="E87" s="55"/>
      <c r="F87" s="55"/>
      <c r="G87" s="55"/>
      <c r="H87" s="55"/>
      <c r="I87" s="55"/>
      <c r="J87" s="55"/>
      <c r="K87" s="55"/>
      <c r="L87" s="55"/>
      <c r="M87" s="55"/>
      <c r="N87" s="55"/>
      <c r="O87" s="58"/>
      <c r="P87" s="55"/>
      <c r="Q87" s="55"/>
    </row>
    <row r="88" spans="2:10" ht="26.25">
      <c r="B88"/>
      <c r="C88" s="183" t="s">
        <v>175</v>
      </c>
      <c r="D88" s="183"/>
      <c r="E88" s="183"/>
      <c r="F88" s="183"/>
      <c r="G88" s="183"/>
      <c r="H88" s="183"/>
      <c r="I88" s="183"/>
      <c r="J88" s="183"/>
    </row>
    <row r="89" spans="2:10" ht="15">
      <c r="B89"/>
      <c r="C89" s="184" t="s">
        <v>167</v>
      </c>
      <c r="D89" s="185"/>
      <c r="E89" s="185"/>
      <c r="F89" s="185"/>
      <c r="G89" s="184" t="s">
        <v>182</v>
      </c>
      <c r="H89" s="185"/>
      <c r="I89" s="185"/>
      <c r="J89" s="186"/>
    </row>
    <row r="90" spans="2:10" ht="45" customHeight="1">
      <c r="B90"/>
      <c r="C90" s="130" t="s">
        <v>172</v>
      </c>
      <c r="D90" s="130" t="s">
        <v>173</v>
      </c>
      <c r="E90" s="130" t="s">
        <v>174</v>
      </c>
      <c r="F90" s="130" t="s">
        <v>177</v>
      </c>
      <c r="G90" s="1" t="s">
        <v>172</v>
      </c>
      <c r="H90" s="130" t="s">
        <v>173</v>
      </c>
      <c r="I90" s="130" t="s">
        <v>174</v>
      </c>
      <c r="J90" s="130" t="s">
        <v>177</v>
      </c>
    </row>
    <row r="91" spans="2:10" ht="15">
      <c r="B91" s="127" t="s">
        <v>176</v>
      </c>
      <c r="C91" s="131">
        <f>'[1]Aggregate Worksheet'!B85</f>
        <v>64715</v>
      </c>
      <c r="D91" s="131">
        <f>'[1]Aggregate Worksheet'!C85</f>
        <v>63661</v>
      </c>
      <c r="E91" s="131">
        <f>'[1]Aggregate Worksheet'!D85</f>
        <v>1054</v>
      </c>
      <c r="F91" s="132">
        <f>'[1]Aggregate Worksheet'!E85</f>
        <v>0.01655644743249399</v>
      </c>
      <c r="G91" s="131">
        <f>'[1]Aggregate Worksheet'!F85</f>
        <v>226817</v>
      </c>
      <c r="H91" s="131">
        <f>'[1]Aggregate Worksheet'!G85</f>
        <v>240855</v>
      </c>
      <c r="I91" s="131">
        <f>'[1]Aggregate Worksheet'!H85</f>
        <v>-14038</v>
      </c>
      <c r="J91" s="132">
        <f>'[1]Aggregate Worksheet'!I85</f>
        <v>-0.058284029810466875</v>
      </c>
    </row>
    <row r="92" spans="2:10" ht="13.5">
      <c r="B92" s="128" t="s">
        <v>168</v>
      </c>
      <c r="C92" s="138">
        <f>'[1]Aggregate Worksheet'!B86</f>
        <v>16137</v>
      </c>
      <c r="D92" s="138">
        <f>'[1]Aggregate Worksheet'!C86</f>
        <v>15397</v>
      </c>
      <c r="E92" s="138">
        <f>'[1]Aggregate Worksheet'!D86</f>
        <v>740</v>
      </c>
      <c r="F92" s="52">
        <f>'[1]Aggregate Worksheet'!E86</f>
        <v>0.048061310644930834</v>
      </c>
      <c r="G92" s="138">
        <f>'[1]Aggregate Worksheet'!F86</f>
        <v>66207</v>
      </c>
      <c r="H92" s="138">
        <f>'[1]Aggregate Worksheet'!G86</f>
        <v>62001</v>
      </c>
      <c r="I92" s="138">
        <f>'[1]Aggregate Worksheet'!H86</f>
        <v>4206</v>
      </c>
      <c r="J92" s="52">
        <f>'[1]Aggregate Worksheet'!I86</f>
        <v>0.06783761552233028</v>
      </c>
    </row>
    <row r="93" spans="2:10" ht="12.75">
      <c r="B93" s="95" t="s">
        <v>169</v>
      </c>
      <c r="C93" s="138">
        <f>'[1]Aggregate Worksheet'!B87</f>
        <v>18884</v>
      </c>
      <c r="D93" s="138">
        <f>'[1]Aggregate Worksheet'!C87</f>
        <v>18464</v>
      </c>
      <c r="E93" s="138">
        <f>'[1]Aggregate Worksheet'!D87</f>
        <v>420</v>
      </c>
      <c r="F93" s="52">
        <f>'[1]Aggregate Worksheet'!E87</f>
        <v>0.02274696707105719</v>
      </c>
      <c r="G93" s="138">
        <f>'[1]Aggregate Worksheet'!F87</f>
        <v>61512</v>
      </c>
      <c r="H93" s="138">
        <f>'[1]Aggregate Worksheet'!G87</f>
        <v>62639</v>
      </c>
      <c r="I93" s="138">
        <f>'[1]Aggregate Worksheet'!H87</f>
        <v>-1127</v>
      </c>
      <c r="J93" s="52">
        <f>'[1]Aggregate Worksheet'!I87</f>
        <v>-0.017991985823528473</v>
      </c>
    </row>
    <row r="94" spans="2:10" ht="13.5">
      <c r="B94" s="128" t="s">
        <v>170</v>
      </c>
      <c r="C94" s="138">
        <f>'[1]Aggregate Worksheet'!B88</f>
        <v>13788</v>
      </c>
      <c r="D94" s="138">
        <f>'[1]Aggregate Worksheet'!C88</f>
        <v>13990</v>
      </c>
      <c r="E94" s="138">
        <f>'[1]Aggregate Worksheet'!D88</f>
        <v>-202</v>
      </c>
      <c r="F94" s="52">
        <f>'[1]Aggregate Worksheet'!E88</f>
        <v>-0.014438884917798427</v>
      </c>
      <c r="G94" s="138">
        <f>'[1]Aggregate Worksheet'!F88</f>
        <v>41353</v>
      </c>
      <c r="H94" s="138">
        <f>'[1]Aggregate Worksheet'!G88</f>
        <v>43651</v>
      </c>
      <c r="I94" s="138">
        <f>'[1]Aggregate Worksheet'!H88</f>
        <v>-2298</v>
      </c>
      <c r="J94" s="52">
        <f>'[1]Aggregate Worksheet'!I88</f>
        <v>-0.052644842042564886</v>
      </c>
    </row>
    <row r="95" spans="2:10" ht="13.5">
      <c r="B95" s="129" t="s">
        <v>171</v>
      </c>
      <c r="C95" s="138">
        <f>'[1]Aggregate Worksheet'!B89</f>
        <v>15906</v>
      </c>
      <c r="D95" s="138">
        <f>'[1]Aggregate Worksheet'!C89</f>
        <v>15810</v>
      </c>
      <c r="E95" s="138">
        <f>'[1]Aggregate Worksheet'!D89</f>
        <v>96</v>
      </c>
      <c r="F95" s="52">
        <f>'[1]Aggregate Worksheet'!E89</f>
        <v>0.0060721062618595825</v>
      </c>
      <c r="G95" s="138">
        <f>'[1]Aggregate Worksheet'!F89</f>
        <v>57745</v>
      </c>
      <c r="H95" s="138">
        <f>'[1]Aggregate Worksheet'!G89</f>
        <v>72564</v>
      </c>
      <c r="I95" s="138">
        <f>'[1]Aggregate Worksheet'!H89</f>
        <v>-14819</v>
      </c>
      <c r="J95" s="52">
        <f>'[1]Aggregate Worksheet'!I89</f>
        <v>-0.2042197232787608</v>
      </c>
    </row>
    <row r="96" spans="2:10" ht="31.5" customHeight="1">
      <c r="B96" s="172" t="s">
        <v>185</v>
      </c>
      <c r="C96" s="173"/>
      <c r="D96" s="173"/>
      <c r="E96" s="174"/>
      <c r="F96" s="174"/>
      <c r="G96" s="174"/>
      <c r="H96" s="174"/>
      <c r="I96" s="174"/>
      <c r="J96" s="175"/>
    </row>
  </sheetData>
  <mergeCells count="27">
    <mergeCell ref="C7:Q7"/>
    <mergeCell ref="C78:Q78"/>
    <mergeCell ref="C79:E79"/>
    <mergeCell ref="F79:H79"/>
    <mergeCell ref="I79:K79"/>
    <mergeCell ref="C8:E8"/>
    <mergeCell ref="F8:H8"/>
    <mergeCell ref="I8:K8"/>
    <mergeCell ref="L8:N8"/>
    <mergeCell ref="C42:Q42"/>
    <mergeCell ref="C1:Q1"/>
    <mergeCell ref="C2:Q2"/>
    <mergeCell ref="C3:E3"/>
    <mergeCell ref="F4:Q4"/>
    <mergeCell ref="C43:E43"/>
    <mergeCell ref="F43:H43"/>
    <mergeCell ref="I43:K43"/>
    <mergeCell ref="L43:N43"/>
    <mergeCell ref="B96:J96"/>
    <mergeCell ref="L79:N79"/>
    <mergeCell ref="C81:E81"/>
    <mergeCell ref="F81:H81"/>
    <mergeCell ref="I81:K81"/>
    <mergeCell ref="L81:N81"/>
    <mergeCell ref="C88:J88"/>
    <mergeCell ref="C89:F89"/>
    <mergeCell ref="G89:J89"/>
  </mergeCells>
  <conditionalFormatting sqref="J81:K81 I77:I81 D81:E81 G41:H43 L77:L81 G81:H81 J41:K43 F77:F81 D77:E79 M41:N43 D10:N40 G77:H79 J77:K79 M77:N79 D82:Q86 D41:E43 L41:L44 I41:I44 F41:F44 B10:C86 M81:N81 D45:N76 O10:Q81">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&amp;LVBA Office of Performance Analysis &amp;&amp; Integrity&amp;C&amp;P</oddFooter>
  </headerFooter>
  <rowBreaks count="2" manualBreakCount="2">
    <brk id="40"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02, 2009 Monday Morning Workload Report (Office of Performance Analysis and Integrity)</dc:title>
  <dc:subject>November 02, 2009 Monday Morning Workload Report (Office of Performance Analysis and Integrity)</dc:subject>
  <dc:creator/>
  <cp:keywords>vacols, scorecard, rating, pending, 180, c&amp;p, wipp, pre-discharge,  appeals, SOC's, adjudicative, IVMs, guarantees, COE</cp:keywords>
  <dc:description/>
  <cp:lastModifiedBy>paijcole</cp:lastModifiedBy>
  <cp:lastPrinted>2009-11-02T17:35:35Z</cp:lastPrinted>
  <dcterms:created xsi:type="dcterms:W3CDTF">2009-08-25T18:46:26Z</dcterms:created>
  <dcterms:modified xsi:type="dcterms:W3CDTF">2009-11-17T14:01:24Z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Office of Performance Analysis &amp; Integrity</vt:lpwstr>
  </property>
  <property fmtid="{D5CDD505-2E9C-101B-9397-08002B2CF9AE}" pid="3" name="Language">
    <vt:lpwstr>EN</vt:lpwstr>
  </property>
  <property fmtid="{D5CDD505-2E9C-101B-9397-08002B2CF9AE}" pid="4" name="DateCreated">
    <vt:lpwstr>20091102</vt:lpwstr>
  </property>
  <property fmtid="{D5CDD505-2E9C-101B-9397-08002B2CF9AE}" pid="5" name="DateRevised">
    <vt:lpwstr>20091102</vt:lpwstr>
  </property>
  <property fmtid="{D5CDD505-2E9C-101B-9397-08002B2CF9AE}" pid="6" name="Type">
    <vt:lpwstr>Report</vt:lpwstr>
  </property>
</Properties>
</file>